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3290" windowHeight="8655" activeTab="2"/>
  </bookViews>
  <sheets>
    <sheet name="Лист1 (3)" sheetId="1" r:id="rId1"/>
    <sheet name="Лист1 (4)" sheetId="2" r:id="rId2"/>
    <sheet name="Лист2" sheetId="3" r:id="rId3"/>
  </sheets>
  <definedNames>
    <definedName name="_xlnm.Print_Area" localSheetId="2">'Лист2'!$A$316:$AB$392</definedName>
  </definedNames>
  <calcPr fullCalcOnLoad="1"/>
</workbook>
</file>

<file path=xl/sharedStrings.xml><?xml version="1.0" encoding="utf-8"?>
<sst xmlns="http://schemas.openxmlformats.org/spreadsheetml/2006/main" count="2217" uniqueCount="585">
  <si>
    <t>_____________________________________________</t>
  </si>
  <si>
    <t>Адрес ________________________________________</t>
  </si>
  <si>
    <t>Ведомственная принадлежность _________________</t>
  </si>
  <si>
    <t xml:space="preserve">                    министерство, комитет и др.</t>
  </si>
  <si>
    <t>записей показаний электросчетчиков и вольтметров, а так же определений</t>
  </si>
  <si>
    <t>l. Результаты замеров</t>
  </si>
  <si>
    <t>квт.ч.Х ____________________</t>
  </si>
  <si>
    <t>_________а  _______________в</t>
  </si>
  <si>
    <t>Время</t>
  </si>
  <si>
    <t>записи,</t>
  </si>
  <si>
    <t>часы</t>
  </si>
  <si>
    <t>квт.ч.Х _____________________</t>
  </si>
  <si>
    <t>показ.</t>
  </si>
  <si>
    <t>сч-ка</t>
  </si>
  <si>
    <t>разность</t>
  </si>
  <si>
    <t>расх. акт.</t>
  </si>
  <si>
    <t>расх. реакт.</t>
  </si>
  <si>
    <t>эл.эн. за</t>
  </si>
  <si>
    <t xml:space="preserve">       Показание</t>
  </si>
  <si>
    <t xml:space="preserve">        вольтметра</t>
  </si>
  <si>
    <t xml:space="preserve">        в стороне</t>
  </si>
  <si>
    <t xml:space="preserve">        в вольтах</t>
  </si>
  <si>
    <t>в/п</t>
  </si>
  <si>
    <t>п/п</t>
  </si>
  <si>
    <t xml:space="preserve">      тангенс "фи"</t>
  </si>
  <si>
    <t xml:space="preserve">     косинус "фи"</t>
  </si>
  <si>
    <t>ква</t>
  </si>
  <si>
    <t>Полная мощность ква</t>
  </si>
  <si>
    <t>мощн. включ. компенс. устройств кВар.</t>
  </si>
  <si>
    <t>ТП № ____________________________________</t>
  </si>
  <si>
    <t>0-00</t>
  </si>
  <si>
    <t>1-00</t>
  </si>
  <si>
    <t>2-00</t>
  </si>
  <si>
    <t>3-00</t>
  </si>
  <si>
    <t>4-00</t>
  </si>
  <si>
    <t>5-00</t>
  </si>
  <si>
    <t>6-00</t>
  </si>
  <si>
    <t>7-00</t>
  </si>
  <si>
    <t>8-00</t>
  </si>
  <si>
    <t>9-00</t>
  </si>
  <si>
    <t>10-00</t>
  </si>
  <si>
    <t>11-00</t>
  </si>
  <si>
    <t>12-00</t>
  </si>
  <si>
    <t>13-00</t>
  </si>
  <si>
    <t>14-00</t>
  </si>
  <si>
    <t>15-00</t>
  </si>
  <si>
    <t>16-00</t>
  </si>
  <si>
    <t>17-00</t>
  </si>
  <si>
    <t>18-00</t>
  </si>
  <si>
    <t>19-00</t>
  </si>
  <si>
    <t>20-00</t>
  </si>
  <si>
    <t>21-00</t>
  </si>
  <si>
    <t>22-00</t>
  </si>
  <si>
    <t>23-00</t>
  </si>
  <si>
    <t>24-00</t>
  </si>
  <si>
    <t>Потребление эл. энергии</t>
  </si>
  <si>
    <t>реактивной кварч.</t>
  </si>
  <si>
    <t>активная</t>
  </si>
  <si>
    <t>квтч.</t>
  </si>
  <si>
    <t>реактивная</t>
  </si>
  <si>
    <t>кварч</t>
  </si>
  <si>
    <t>полная</t>
  </si>
  <si>
    <t>ЧАСЫ</t>
  </si>
  <si>
    <t>с 0 до 8 ч.</t>
  </si>
  <si>
    <t>с 16 до 24</t>
  </si>
  <si>
    <t>Запись показаний счетчиков производил:</t>
  </si>
  <si>
    <t>1. __________________________________________________</t>
  </si>
  <si>
    <t>2. __________________________________________________</t>
  </si>
  <si>
    <t>фамилия</t>
  </si>
  <si>
    <t>3, _________________________________________________</t>
  </si>
  <si>
    <t>активной квтч.</t>
  </si>
  <si>
    <t xml:space="preserve">Средняя нагрузка </t>
  </si>
  <si>
    <t xml:space="preserve">                            наименование предприятие</t>
  </si>
  <si>
    <t>с 8 до 16ч</t>
  </si>
  <si>
    <t>с 0 до 24ч</t>
  </si>
  <si>
    <r>
      <t xml:space="preserve">             </t>
    </r>
    <r>
      <rPr>
        <b/>
        <sz val="11"/>
        <rFont val="Arial Cyr"/>
        <family val="0"/>
      </rPr>
      <t xml:space="preserve"> П  Р  О  Т  О  К  О  Л</t>
    </r>
    <r>
      <rPr>
        <sz val="11"/>
        <rFont val="Arial Cyr"/>
        <family val="0"/>
      </rPr>
      <t xml:space="preserve"> (первичный)</t>
    </r>
  </si>
  <si>
    <t>lI. Сведения о присоединенных трансформаторах и высоковольтных электродвигателях</t>
  </si>
  <si>
    <t>№</t>
  </si>
  <si>
    <t>мощность</t>
  </si>
  <si>
    <t>кВа</t>
  </si>
  <si>
    <t xml:space="preserve">      номинальное</t>
  </si>
  <si>
    <t xml:space="preserve">      напряжение</t>
  </si>
  <si>
    <t xml:space="preserve">       ___кВ+____ %</t>
  </si>
  <si>
    <t xml:space="preserve">    ответвление</t>
  </si>
  <si>
    <t xml:space="preserve">      киловольт</t>
  </si>
  <si>
    <t xml:space="preserve">   Включение на </t>
  </si>
  <si>
    <t xml:space="preserve">     трансформатора</t>
  </si>
  <si>
    <t xml:space="preserve">         Назначение </t>
  </si>
  <si>
    <t xml:space="preserve">       (силов., освет.,</t>
  </si>
  <si>
    <t xml:space="preserve">            печной)</t>
  </si>
  <si>
    <t xml:space="preserve">    Примечание</t>
  </si>
  <si>
    <t xml:space="preserve">              №</t>
  </si>
  <si>
    <t xml:space="preserve">    трансформатор</t>
  </si>
  <si>
    <t xml:space="preserve">       помещения</t>
  </si>
  <si>
    <t xml:space="preserve">                           2.*Высоковольтные электродвигатели</t>
  </si>
  <si>
    <r>
      <t xml:space="preserve">               </t>
    </r>
    <r>
      <rPr>
        <sz val="10"/>
        <rFont val="Arial Cyr"/>
        <family val="0"/>
      </rPr>
      <t xml:space="preserve">     1. Трансформаторы</t>
    </r>
  </si>
  <si>
    <t xml:space="preserve">             Примечание</t>
  </si>
  <si>
    <t xml:space="preserve">     трансформатор</t>
  </si>
  <si>
    <t xml:space="preserve">   Тип (синхронный,</t>
  </si>
  <si>
    <t xml:space="preserve">      асинхронный)</t>
  </si>
  <si>
    <t xml:space="preserve">       Номинальная</t>
  </si>
  <si>
    <t xml:space="preserve">         мощность</t>
  </si>
  <si>
    <t xml:space="preserve">       Номинальное</t>
  </si>
  <si>
    <t xml:space="preserve">     Номинальное</t>
  </si>
  <si>
    <t>*Указать отдельно рабочие и запломбированные трансформаторы и высоковольтные электродвигатели.</t>
  </si>
  <si>
    <t>lIl. Сведения о присоединенных компенсирующих установках высокого и низкого напряжения</t>
  </si>
  <si>
    <t xml:space="preserve">      реактивный</t>
  </si>
  <si>
    <t xml:space="preserve">      счетчик №</t>
  </si>
  <si>
    <t>________20 _______ г.</t>
  </si>
  <si>
    <t xml:space="preserve">     Тип установки</t>
  </si>
  <si>
    <t xml:space="preserve">       напряжение</t>
  </si>
  <si>
    <t xml:space="preserve">    Время включения</t>
  </si>
  <si>
    <t xml:space="preserve">   и отключ. установки</t>
  </si>
  <si>
    <t xml:space="preserve">           за сутки</t>
  </si>
  <si>
    <t xml:space="preserve">    примечание</t>
  </si>
  <si>
    <t>Главный энергетик ______________________________________________________</t>
  </si>
  <si>
    <t>подпись</t>
  </si>
  <si>
    <t>__________________________________</t>
  </si>
  <si>
    <t xml:space="preserve">      средневзвешенный</t>
  </si>
  <si>
    <t xml:space="preserve">           коэффициент</t>
  </si>
  <si>
    <t xml:space="preserve">               мощности</t>
  </si>
  <si>
    <t>час(кварч)</t>
  </si>
  <si>
    <t>_____________________________________________________</t>
  </si>
  <si>
    <t>ГЭС, ТЭЦ или п/ст Мосэнерго ___________________________</t>
  </si>
  <si>
    <t>РП, ТП № _____________________________________________</t>
  </si>
  <si>
    <t xml:space="preserve">                 П Р О Т О К О Л (суммарный) </t>
  </si>
  <si>
    <t>по ____________________________________________________</t>
  </si>
  <si>
    <t>по предприятию в целом или отдельному центру</t>
  </si>
  <si>
    <t>I. Результаты вычислений</t>
  </si>
  <si>
    <t xml:space="preserve">суммарный расход                         электроэнергии за 1 час </t>
  </si>
  <si>
    <t xml:space="preserve">расчетн. коэф.     3000 </t>
  </si>
  <si>
    <t>расчетн. коэф.       3000</t>
  </si>
  <si>
    <t>расчетн. коэф.      3000</t>
  </si>
  <si>
    <r>
      <t xml:space="preserve">Абонент     </t>
    </r>
    <r>
      <rPr>
        <u val="single"/>
        <sz val="11"/>
        <rFont val="Arial Cyr"/>
        <family val="0"/>
      </rPr>
      <t xml:space="preserve"> ФКП   "ВГКАЗ"</t>
    </r>
  </si>
  <si>
    <r>
      <t xml:space="preserve">Питающий центр   </t>
    </r>
    <r>
      <rPr>
        <u val="single"/>
        <sz val="11"/>
        <rFont val="Arial Cyr"/>
        <family val="0"/>
      </rPr>
      <t xml:space="preserve"> № 812</t>
    </r>
  </si>
  <si>
    <r>
      <t xml:space="preserve">Фидер №     </t>
    </r>
    <r>
      <rPr>
        <b/>
        <sz val="11"/>
        <rFont val="Arial Cyr"/>
        <family val="0"/>
      </rPr>
      <t xml:space="preserve"> 7</t>
    </r>
  </si>
  <si>
    <t>Активн. счет № 085472</t>
  </si>
  <si>
    <t xml:space="preserve">Реактивн. счет №     085472      </t>
  </si>
  <si>
    <r>
      <t xml:space="preserve">Фидер №    </t>
    </r>
    <r>
      <rPr>
        <b/>
        <sz val="11"/>
        <rFont val="Arial Cyr"/>
        <family val="0"/>
      </rPr>
      <t xml:space="preserve">  26</t>
    </r>
  </si>
  <si>
    <t>Активн. счет       №  121127</t>
  </si>
  <si>
    <t>Реактивн. счет      № 121127</t>
  </si>
  <si>
    <r>
      <t xml:space="preserve">Фидер №    </t>
    </r>
    <r>
      <rPr>
        <b/>
        <sz val="11"/>
        <rFont val="Arial Cyr"/>
        <family val="0"/>
      </rPr>
      <t xml:space="preserve">  23</t>
    </r>
  </si>
  <si>
    <t xml:space="preserve">Активн. счет №     247450 </t>
  </si>
  <si>
    <t>Реактивн. счет №     247450</t>
  </si>
  <si>
    <t>№ абонента</t>
  </si>
  <si>
    <t>ЧАС</t>
  </si>
  <si>
    <t xml:space="preserve">          активный</t>
  </si>
  <si>
    <t xml:space="preserve">            кВт. Час</t>
  </si>
  <si>
    <t xml:space="preserve">        реактивный</t>
  </si>
  <si>
    <t xml:space="preserve">           кВар.</t>
  </si>
  <si>
    <t>Тангенс                        "фи"</t>
  </si>
  <si>
    <t>Косинус                   "фи"</t>
  </si>
  <si>
    <t>Мощность включ. омпенсирующих устройств кВар.</t>
  </si>
  <si>
    <t>1.0-1</t>
  </si>
  <si>
    <t>2.1-2</t>
  </si>
  <si>
    <t>3.2-3</t>
  </si>
  <si>
    <t>4.3-4</t>
  </si>
  <si>
    <t>5.4-5</t>
  </si>
  <si>
    <t>6.5-6</t>
  </si>
  <si>
    <t>7.6-7</t>
  </si>
  <si>
    <t>8.7-8</t>
  </si>
  <si>
    <t>9.8-9</t>
  </si>
  <si>
    <t>10.9-10</t>
  </si>
  <si>
    <t>11.10-11</t>
  </si>
  <si>
    <t>12.11-12</t>
  </si>
  <si>
    <t>13.12-13</t>
  </si>
  <si>
    <t>14.13-14</t>
  </si>
  <si>
    <t>15.14-15</t>
  </si>
  <si>
    <t>16.15-16</t>
  </si>
  <si>
    <t>17.16-17</t>
  </si>
  <si>
    <t>18.17-18</t>
  </si>
  <si>
    <t>19.18-19</t>
  </si>
  <si>
    <t>20.19-20</t>
  </si>
  <si>
    <t>21.20-21</t>
  </si>
  <si>
    <t>22.21-22</t>
  </si>
  <si>
    <t>23.22-23</t>
  </si>
  <si>
    <t>24.23-24</t>
  </si>
  <si>
    <t>Сут. Расход</t>
  </si>
  <si>
    <t xml:space="preserve">                    примечание: Указания по заполнению (см. на обороте)</t>
  </si>
  <si>
    <t>Потребленте эл.энергии</t>
  </si>
  <si>
    <t>Средняя нагрузка</t>
  </si>
  <si>
    <t>активная ,кВтч</t>
  </si>
  <si>
    <t>реактивная. кВтч</t>
  </si>
  <si>
    <t>полная, кВа</t>
  </si>
  <si>
    <t xml:space="preserve">     активной кВтч.</t>
  </si>
  <si>
    <t xml:space="preserve">  реактивной кВтч.</t>
  </si>
  <si>
    <t>с 8 до 16 ч.</t>
  </si>
  <si>
    <t>с 16 до 24 ч.</t>
  </si>
  <si>
    <t>с 0 до 24 ч.</t>
  </si>
  <si>
    <r>
      <t>Главный инженер</t>
    </r>
    <r>
      <rPr>
        <sz val="10"/>
        <rFont val="Arial Cyr"/>
        <family val="0"/>
      </rPr>
      <t xml:space="preserve"> _________________________________</t>
    </r>
  </si>
  <si>
    <t xml:space="preserve">                   подпись (Ф.И.О)</t>
  </si>
  <si>
    <t xml:space="preserve">                          подпись (Ф.И.О.)</t>
  </si>
  <si>
    <r>
      <t xml:space="preserve">          </t>
    </r>
    <r>
      <rPr>
        <b/>
        <sz val="10"/>
        <rFont val="Arial Cyr"/>
        <family val="0"/>
      </rPr>
      <t>Главный энергетик</t>
    </r>
    <r>
      <rPr>
        <sz val="10"/>
        <rFont val="Arial Cyr"/>
        <family val="0"/>
      </rPr>
      <t xml:space="preserve"> _______________________________________</t>
    </r>
  </si>
  <si>
    <t>УКАЗАНИЯ ПО ЗАПОЛНЕНИЮ ВЕДОМОСТИ:</t>
  </si>
  <si>
    <t>1. При малых нагрузках или больших расчетных коэффициентах электросчетчиков наблюдаются</t>
  </si>
  <si>
    <t>резкие колебания нагрузки по часам (в промежутке 2-3 часов от 0 до нескольких сот кВт),</t>
  </si>
  <si>
    <t>рекомендуем снимать показания эл. счетчиков с десятыми и сотыми долями.</t>
  </si>
  <si>
    <r>
      <t xml:space="preserve">2. </t>
    </r>
    <r>
      <rPr>
        <sz val="12"/>
        <rFont val="Arial Cyr"/>
        <family val="0"/>
      </rPr>
      <t>Где нет нагрузки за час или за несколько часв 9см. П. 1.), распределить нагрузку последующего</t>
    </r>
  </si>
  <si>
    <t>часа между этими часами, но не представлять "0".</t>
  </si>
  <si>
    <t>3. Почасовые расходы электроэнергии указывать в целых числах.</t>
  </si>
  <si>
    <t>1. Трансформаторы *)</t>
  </si>
  <si>
    <t xml:space="preserve">              Назначение </t>
  </si>
  <si>
    <t xml:space="preserve">          трансформатора</t>
  </si>
  <si>
    <t xml:space="preserve">           (силов., освет.,</t>
  </si>
  <si>
    <t xml:space="preserve">                 печной)</t>
  </si>
  <si>
    <t xml:space="preserve">       Примечание</t>
  </si>
  <si>
    <t xml:space="preserve">     Включение на </t>
  </si>
  <si>
    <t xml:space="preserve">      ответвление</t>
  </si>
  <si>
    <t xml:space="preserve">        киловольт</t>
  </si>
  <si>
    <t xml:space="preserve">      Номинальная</t>
  </si>
  <si>
    <t xml:space="preserve">        мощность</t>
  </si>
  <si>
    <t xml:space="preserve">       реактивный</t>
  </si>
  <si>
    <t xml:space="preserve">       счетчик №</t>
  </si>
  <si>
    <t xml:space="preserve">           Время включения</t>
  </si>
  <si>
    <t xml:space="preserve">       и отключ. установки</t>
  </si>
  <si>
    <t xml:space="preserve">                 за сутки</t>
  </si>
  <si>
    <t xml:space="preserve">       ________20 _______ г.</t>
  </si>
  <si>
    <t xml:space="preserve">       примечание</t>
  </si>
  <si>
    <r>
      <t xml:space="preserve">lI. </t>
    </r>
    <r>
      <rPr>
        <b/>
        <sz val="12"/>
        <rFont val="Arial Cyr"/>
        <family val="0"/>
      </rPr>
      <t>Сведения о присоединенных трансформаторах и высоковольтных электродвигателях</t>
    </r>
  </si>
  <si>
    <t>Мощность включ. компенсирующих устройств кВар.</t>
  </si>
  <si>
    <r>
      <t xml:space="preserve">Фидер №    </t>
    </r>
    <r>
      <rPr>
        <b/>
        <sz val="11"/>
        <rFont val="Arial Cyr"/>
        <family val="0"/>
      </rPr>
      <t xml:space="preserve"> 3</t>
    </r>
  </si>
  <si>
    <t>расчетн. коэф.       20000</t>
  </si>
  <si>
    <t>расчетн. коэф.      20000</t>
  </si>
  <si>
    <t xml:space="preserve">Активн. счет №     316156   </t>
  </si>
  <si>
    <t>Реактивн. счет №      316156</t>
  </si>
  <si>
    <r>
      <t xml:space="preserve">Фидер №      </t>
    </r>
    <r>
      <rPr>
        <b/>
        <sz val="11"/>
        <rFont val="Arial Cyr"/>
        <family val="0"/>
      </rPr>
      <t>29</t>
    </r>
  </si>
  <si>
    <t>Реактивн. счет      № 316067</t>
  </si>
  <si>
    <r>
      <t xml:space="preserve">Фидер №   </t>
    </r>
    <r>
      <rPr>
        <b/>
        <sz val="11"/>
        <rFont val="Arial Cyr"/>
        <family val="0"/>
      </rPr>
      <t xml:space="preserve">   с/н (1)</t>
    </r>
  </si>
  <si>
    <t xml:space="preserve">расчетн. коэф.     -     </t>
  </si>
  <si>
    <t xml:space="preserve">расчетн. коэф.     -    </t>
  </si>
  <si>
    <t>Активн. счет №     070347</t>
  </si>
  <si>
    <t xml:space="preserve">Реактивн. счет №    - </t>
  </si>
  <si>
    <r>
      <t xml:space="preserve">Фидер №     </t>
    </r>
    <r>
      <rPr>
        <b/>
        <sz val="11"/>
        <rFont val="Arial Cyr"/>
        <family val="0"/>
      </rPr>
      <t xml:space="preserve"> с/н (2)</t>
    </r>
  </si>
  <si>
    <t xml:space="preserve">Активн. счет №     070188 </t>
  </si>
  <si>
    <t xml:space="preserve">Реактивн. счет №     - </t>
  </si>
  <si>
    <t>расчетн. коэф.    -</t>
  </si>
  <si>
    <t>расчетн. коэф.     -</t>
  </si>
  <si>
    <t xml:space="preserve">Активн. счет       № 316067 </t>
  </si>
  <si>
    <t xml:space="preserve"> № трансформатор. помещения</t>
  </si>
  <si>
    <t xml:space="preserve">                 Номинальное</t>
  </si>
  <si>
    <t xml:space="preserve">                  напряжение</t>
  </si>
  <si>
    <t xml:space="preserve">      Тип (синхронный,</t>
  </si>
  <si>
    <t xml:space="preserve">         асинхронный)</t>
  </si>
  <si>
    <t>ТП-3</t>
  </si>
  <si>
    <t>ТП-6</t>
  </si>
  <si>
    <t>ТП-9</t>
  </si>
  <si>
    <t>ТП-36</t>
  </si>
  <si>
    <t>ТП-1</t>
  </si>
  <si>
    <t>ТП-2Б</t>
  </si>
  <si>
    <t>ТП-4</t>
  </si>
  <si>
    <t>ТП-5</t>
  </si>
  <si>
    <t>ТП-8</t>
  </si>
  <si>
    <t>ТП-7</t>
  </si>
  <si>
    <t>ТП-14</t>
  </si>
  <si>
    <t>ТП-10</t>
  </si>
  <si>
    <t>ТП-12</t>
  </si>
  <si>
    <t>ТП-13</t>
  </si>
  <si>
    <r>
      <t>2</t>
    </r>
    <r>
      <rPr>
        <sz val="10"/>
        <rFont val="Arial"/>
        <family val="2"/>
      </rPr>
      <t>x</t>
    </r>
    <r>
      <rPr>
        <sz val="10"/>
        <rFont val="Arial Cyr"/>
        <family val="0"/>
      </rPr>
      <t>1000</t>
    </r>
  </si>
  <si>
    <r>
      <t>2</t>
    </r>
    <r>
      <rPr>
        <sz val="10"/>
        <rFont val="Arial"/>
        <family val="2"/>
      </rPr>
      <t>x</t>
    </r>
    <r>
      <rPr>
        <sz val="10"/>
        <rFont val="Arial Cyr"/>
        <family val="0"/>
      </rPr>
      <t>1600</t>
    </r>
  </si>
  <si>
    <r>
      <t>2</t>
    </r>
    <r>
      <rPr>
        <sz val="10"/>
        <rFont val="Arial"/>
        <family val="2"/>
      </rPr>
      <t>x4</t>
    </r>
    <r>
      <rPr>
        <sz val="10"/>
        <rFont val="Arial Cyr"/>
        <family val="0"/>
      </rPr>
      <t>00</t>
    </r>
  </si>
  <si>
    <t>2x1600</t>
  </si>
  <si>
    <r>
      <t>2</t>
    </r>
    <r>
      <rPr>
        <sz val="10"/>
        <rFont val="Arial"/>
        <family val="2"/>
      </rPr>
      <t>x630</t>
    </r>
  </si>
  <si>
    <t>кку-0,38</t>
  </si>
  <si>
    <t xml:space="preserve">    кВ</t>
  </si>
  <si>
    <t>Поротников А.Н.</t>
  </si>
  <si>
    <t>ТП-17</t>
  </si>
  <si>
    <t>ТП-18</t>
  </si>
  <si>
    <t>ТП-19</t>
  </si>
  <si>
    <t>ТП-20</t>
  </si>
  <si>
    <t>ТСН</t>
  </si>
  <si>
    <r>
      <t xml:space="preserve">Фидер №    </t>
    </r>
    <r>
      <rPr>
        <b/>
        <sz val="10"/>
        <rFont val="Arial Cyr"/>
        <family val="0"/>
      </rPr>
      <t>3; 29; с/н (1.2)</t>
    </r>
  </si>
  <si>
    <t>Т-1</t>
  </si>
  <si>
    <t>Т-2</t>
  </si>
  <si>
    <r>
      <t>2</t>
    </r>
    <r>
      <rPr>
        <sz val="10"/>
        <rFont val="Arial"/>
        <family val="2"/>
      </rPr>
      <t>x</t>
    </r>
    <r>
      <rPr>
        <sz val="10"/>
        <rFont val="Arial Cyr"/>
        <family val="0"/>
      </rPr>
      <t>40</t>
    </r>
  </si>
  <si>
    <r>
      <t xml:space="preserve">Абонент        </t>
    </r>
    <r>
      <rPr>
        <b/>
        <sz val="11"/>
        <rFont val="Arial Cyr"/>
        <family val="0"/>
      </rPr>
      <t>ФКП   "ВГКАЗ"</t>
    </r>
    <r>
      <rPr>
        <sz val="11"/>
        <rFont val="Arial Cyr"/>
        <family val="0"/>
      </rPr>
      <t xml:space="preserve">      </t>
    </r>
  </si>
  <si>
    <t>Питающий центр     № 812</t>
  </si>
  <si>
    <r>
      <t xml:space="preserve">Фидер      № </t>
    </r>
    <r>
      <rPr>
        <b/>
        <sz val="10"/>
        <rFont val="Arial Cyr"/>
        <family val="0"/>
      </rPr>
      <t>5; 9; 10; 12; 19; 22; 25; 24; 6</t>
    </r>
  </si>
  <si>
    <t>Питающий центр    № 812</t>
  </si>
  <si>
    <t>Средневзвеш. коэф. мощности</t>
  </si>
  <si>
    <t>Питающий центр        № 812</t>
  </si>
  <si>
    <t>Средневзвеш. коэф.  мощности</t>
  </si>
  <si>
    <t xml:space="preserve">             Номинальное</t>
  </si>
  <si>
    <t xml:space="preserve">               напряжение</t>
  </si>
  <si>
    <t>2. Где нет нагрузки за час или за несколько часв 9см. П. 1.), распределить нагрузку последующего</t>
  </si>
  <si>
    <t>Абонент     ФКП "ВГКАЗ"</t>
  </si>
  <si>
    <t xml:space="preserve">  Тип установки</t>
  </si>
  <si>
    <t xml:space="preserve">          №</t>
  </si>
  <si>
    <t xml:space="preserve"> трансформатор</t>
  </si>
  <si>
    <t xml:space="preserve">   помещения</t>
  </si>
  <si>
    <t xml:space="preserve">   номинальное</t>
  </si>
  <si>
    <t xml:space="preserve">   напряжение</t>
  </si>
  <si>
    <t xml:space="preserve">  ___кВ+____ %</t>
  </si>
  <si>
    <t xml:space="preserve"> Включение на </t>
  </si>
  <si>
    <t xml:space="preserve">   ответвление</t>
  </si>
  <si>
    <t xml:space="preserve">    киловольт</t>
  </si>
  <si>
    <t xml:space="preserve">  Примечание</t>
  </si>
  <si>
    <t xml:space="preserve"> Тип (синхронный,</t>
  </si>
  <si>
    <t xml:space="preserve">   Номинальная</t>
  </si>
  <si>
    <t xml:space="preserve">     мощность</t>
  </si>
  <si>
    <t xml:space="preserve">   ________20 _______ г.</t>
  </si>
  <si>
    <t xml:space="preserve">  примечание</t>
  </si>
  <si>
    <t xml:space="preserve">                            наименование предприятия</t>
  </si>
  <si>
    <t xml:space="preserve">     Измерительные трансформаторы тока 150/5  ампер, напряжение _______вольт</t>
  </si>
  <si>
    <t xml:space="preserve">     Измерительные трансформаторы тока 150/5 ампер, напряжение _______вольт</t>
  </si>
  <si>
    <r>
      <t xml:space="preserve">     Измерительные трансформаторы тока </t>
    </r>
    <r>
      <rPr>
        <u val="single"/>
        <sz val="11"/>
        <rFont val="Arial Cyr"/>
        <family val="0"/>
      </rPr>
      <t xml:space="preserve">прямого вкл. </t>
    </r>
    <r>
      <rPr>
        <sz val="11"/>
        <rFont val="Arial Cyr"/>
        <family val="0"/>
      </rPr>
      <t xml:space="preserve">  ампер, напряжение 220/380 вольт</t>
    </r>
  </si>
  <si>
    <t xml:space="preserve">     Измерительные трансформаторы тока 1000/5 ампер, напряжение 10000/100 вольт</t>
  </si>
  <si>
    <t>ТП № _______________________________</t>
  </si>
  <si>
    <t>ТП № _________________________________</t>
  </si>
  <si>
    <r>
      <t xml:space="preserve">Фидер №    </t>
    </r>
    <r>
      <rPr>
        <b/>
        <sz val="11"/>
        <rFont val="Arial Cyr"/>
        <family val="0"/>
      </rPr>
      <t xml:space="preserve">  28</t>
    </r>
  </si>
  <si>
    <t xml:space="preserve">Активн. счет №     05318625 </t>
  </si>
  <si>
    <t>Реактивн. счет №     05318625</t>
  </si>
  <si>
    <t>ТП-2</t>
  </si>
  <si>
    <r>
      <t xml:space="preserve">Фидер     №  </t>
    </r>
    <r>
      <rPr>
        <b/>
        <sz val="10"/>
        <rFont val="Arial Cyr"/>
        <family val="0"/>
      </rPr>
      <t xml:space="preserve"> 7; 26; 23; 28</t>
    </r>
  </si>
  <si>
    <r>
      <t xml:space="preserve">Фидер </t>
    </r>
    <r>
      <rPr>
        <u val="single"/>
        <sz val="10"/>
        <rFont val="Arial Cyr"/>
        <family val="0"/>
      </rPr>
      <t>собственные нужды</t>
    </r>
  </si>
  <si>
    <t>-</t>
  </si>
  <si>
    <t>200</t>
  </si>
  <si>
    <t>600</t>
  </si>
  <si>
    <r>
      <t xml:space="preserve">Абонент </t>
    </r>
    <r>
      <rPr>
        <u val="single"/>
        <sz val="9"/>
        <rFont val="Arial Cyr"/>
        <family val="0"/>
      </rPr>
      <t>Филиал "ВМЗ"Салют"ФГУП НПЦ газотурбостроения "Салют"</t>
    </r>
  </si>
  <si>
    <r>
      <t xml:space="preserve">Абонент     </t>
    </r>
    <r>
      <rPr>
        <u val="single"/>
        <sz val="11"/>
        <rFont val="Arial Cyr"/>
        <family val="0"/>
      </rPr>
      <t xml:space="preserve"> ФКП   "ВГКАЗ" (СНТ)</t>
    </r>
  </si>
  <si>
    <t>ФКП "ВГКАЗ"</t>
  </si>
  <si>
    <t>наименование предприятия</t>
  </si>
  <si>
    <t>0,02</t>
  </si>
  <si>
    <r>
      <t xml:space="preserve">Абонент     </t>
    </r>
    <r>
      <rPr>
        <b/>
        <sz val="11"/>
        <rFont val="Arial Cyr"/>
        <family val="0"/>
      </rPr>
      <t xml:space="preserve">  14000112</t>
    </r>
  </si>
  <si>
    <r>
      <t>Ведомственная принадлежность</t>
    </r>
    <r>
      <rPr>
        <u val="single"/>
        <sz val="11"/>
        <rFont val="Arial Cyr"/>
        <family val="0"/>
      </rPr>
      <t xml:space="preserve"> федеральное агенство</t>
    </r>
  </si>
  <si>
    <t>по промышленности</t>
  </si>
  <si>
    <t>министерство, комитет и др.</t>
  </si>
  <si>
    <t>нагрузок и косинусов "фи" за 19 декабря 2012 г.</t>
  </si>
  <si>
    <t>Вычисления нагрузок и косинусов "ФИ" за 19 декабря 2012 г.</t>
  </si>
  <si>
    <t>вычисления нагрузок и косинусов "ФИ" за 19 декабря 2012г.</t>
  </si>
  <si>
    <t>01239,59</t>
  </si>
  <si>
    <t>01239,61</t>
  </si>
  <si>
    <t>01239,63</t>
  </si>
  <si>
    <t>01239,65</t>
  </si>
  <si>
    <t>01239,67</t>
  </si>
  <si>
    <t>01239,70</t>
  </si>
  <si>
    <t>01239,72</t>
  </si>
  <si>
    <t>01239,75</t>
  </si>
  <si>
    <t>01239,78</t>
  </si>
  <si>
    <t>01239,80</t>
  </si>
  <si>
    <t>01239,83</t>
  </si>
  <si>
    <t>01239,85</t>
  </si>
  <si>
    <t>01239,88</t>
  </si>
  <si>
    <t>01239,92</t>
  </si>
  <si>
    <t>01239,95</t>
  </si>
  <si>
    <t>01239,987</t>
  </si>
  <si>
    <t>01240,01</t>
  </si>
  <si>
    <t>01240,04</t>
  </si>
  <si>
    <t>01240,08</t>
  </si>
  <si>
    <t>01240,12</t>
  </si>
  <si>
    <t>01240,16</t>
  </si>
  <si>
    <t>01240,18</t>
  </si>
  <si>
    <t>01240,21</t>
  </si>
  <si>
    <t>01240,23</t>
  </si>
  <si>
    <t>01240,26</t>
  </si>
  <si>
    <t>00044,79</t>
  </si>
  <si>
    <t>00551,400</t>
  </si>
  <si>
    <t>00551,416</t>
  </si>
  <si>
    <t>00551,431</t>
  </si>
  <si>
    <t>00551,448</t>
  </si>
  <si>
    <t>00551,472</t>
  </si>
  <si>
    <t>00551,490</t>
  </si>
  <si>
    <t>00551,508</t>
  </si>
  <si>
    <t>00551,526</t>
  </si>
  <si>
    <t>00551,546</t>
  </si>
  <si>
    <t>00551,563</t>
  </si>
  <si>
    <t>00551,580</t>
  </si>
  <si>
    <t>00551,596</t>
  </si>
  <si>
    <t>00551,611</t>
  </si>
  <si>
    <t>00551,632</t>
  </si>
  <si>
    <t>00551,650</t>
  </si>
  <si>
    <t>00551,660</t>
  </si>
  <si>
    <t>00551,681</t>
  </si>
  <si>
    <t>00551,703</t>
  </si>
  <si>
    <t>00551,719</t>
  </si>
  <si>
    <t>00551,731</t>
  </si>
  <si>
    <t>00551,745</t>
  </si>
  <si>
    <t>00551,759</t>
  </si>
  <si>
    <t>00551,771</t>
  </si>
  <si>
    <t>00551,795</t>
  </si>
  <si>
    <t>00551,805</t>
  </si>
  <si>
    <t>00006,032</t>
  </si>
  <si>
    <t>01546,25</t>
  </si>
  <si>
    <t>01546,28</t>
  </si>
  <si>
    <t>01546,31</t>
  </si>
  <si>
    <t>01546,34</t>
  </si>
  <si>
    <t>01546,38</t>
  </si>
  <si>
    <t>01546,42</t>
  </si>
  <si>
    <t>01546,45</t>
  </si>
  <si>
    <t>01546,48</t>
  </si>
  <si>
    <t>01546,52</t>
  </si>
  <si>
    <t>01546,55</t>
  </si>
  <si>
    <t>01546,58</t>
  </si>
  <si>
    <t>01546,62</t>
  </si>
  <si>
    <t>01546,65</t>
  </si>
  <si>
    <t>01546,69</t>
  </si>
  <si>
    <t>01546,71</t>
  </si>
  <si>
    <t>01546,74</t>
  </si>
  <si>
    <t>01546,77</t>
  </si>
  <si>
    <t>01546,81</t>
  </si>
  <si>
    <t>01546,84</t>
  </si>
  <si>
    <t>01546,88</t>
  </si>
  <si>
    <t>01546,91</t>
  </si>
  <si>
    <t>01546,94</t>
  </si>
  <si>
    <t>01546,97</t>
  </si>
  <si>
    <t>01547,00</t>
  </si>
  <si>
    <t>01547,02</t>
  </si>
  <si>
    <t>00305,97</t>
  </si>
  <si>
    <t>00305,98</t>
  </si>
  <si>
    <t>00305,99</t>
  </si>
  <si>
    <t>00306,00</t>
  </si>
  <si>
    <t>00306,01</t>
  </si>
  <si>
    <t>00306,02</t>
  </si>
  <si>
    <t>00306,03</t>
  </si>
  <si>
    <t>00306,04</t>
  </si>
  <si>
    <t>00306,05</t>
  </si>
  <si>
    <t>00306,06</t>
  </si>
  <si>
    <t>00306,07</t>
  </si>
  <si>
    <t>00306,08</t>
  </si>
  <si>
    <t>00306,09</t>
  </si>
  <si>
    <t>00306,10</t>
  </si>
  <si>
    <t>00306,11</t>
  </si>
  <si>
    <t>00306,12</t>
  </si>
  <si>
    <t>00524,91</t>
  </si>
  <si>
    <t>00524,99</t>
  </si>
  <si>
    <t>00525,08</t>
  </si>
  <si>
    <t>00525,17</t>
  </si>
  <si>
    <t>00525,28</t>
  </si>
  <si>
    <t>00525,39</t>
  </si>
  <si>
    <t>00525,48</t>
  </si>
  <si>
    <t>00525,58</t>
  </si>
  <si>
    <t>00525,69</t>
  </si>
  <si>
    <t>00525,78</t>
  </si>
  <si>
    <t>00525,87</t>
  </si>
  <si>
    <t>00525,96</t>
  </si>
  <si>
    <t>00526,05</t>
  </si>
  <si>
    <t>00526,15</t>
  </si>
  <si>
    <t>00526,26</t>
  </si>
  <si>
    <t>00526,34</t>
  </si>
  <si>
    <t>00526,44</t>
  </si>
  <si>
    <t>00526,53</t>
  </si>
  <si>
    <t>00526,64</t>
  </si>
  <si>
    <t>00526,73</t>
  </si>
  <si>
    <t>00526,83</t>
  </si>
  <si>
    <t>00526,91</t>
  </si>
  <si>
    <t>00526,99</t>
  </si>
  <si>
    <t>00527,07</t>
  </si>
  <si>
    <t>00527,15</t>
  </si>
  <si>
    <t>00381,60</t>
  </si>
  <si>
    <t>00381,61</t>
  </si>
  <si>
    <t>00381,62</t>
  </si>
  <si>
    <t>00381,64</t>
  </si>
  <si>
    <t>00381,66</t>
  </si>
  <si>
    <t>00381,67</t>
  </si>
  <si>
    <t>00381,68</t>
  </si>
  <si>
    <t>00381,69</t>
  </si>
  <si>
    <t>00381,71</t>
  </si>
  <si>
    <t>00381,72</t>
  </si>
  <si>
    <t>381,73</t>
  </si>
  <si>
    <t>00381,74</t>
  </si>
  <si>
    <t>00381,76</t>
  </si>
  <si>
    <t>00381,77</t>
  </si>
  <si>
    <t>00381,79</t>
  </si>
  <si>
    <t>00381,80</t>
  </si>
  <si>
    <t>00381,82</t>
  </si>
  <si>
    <t>00381,84</t>
  </si>
  <si>
    <t>00381,85</t>
  </si>
  <si>
    <t>00381,86</t>
  </si>
  <si>
    <t>00381,87</t>
  </si>
  <si>
    <t>00381,88</t>
  </si>
  <si>
    <t>00381,89</t>
  </si>
  <si>
    <t>00381,90</t>
  </si>
  <si>
    <t>00381,91</t>
  </si>
  <si>
    <t>2x40</t>
  </si>
  <si>
    <t>0647,74</t>
  </si>
  <si>
    <t>0647,76</t>
  </si>
  <si>
    <t>0647,79</t>
  </si>
  <si>
    <t>0647,82</t>
  </si>
  <si>
    <t>0647,85</t>
  </si>
  <si>
    <t>0647,88</t>
  </si>
  <si>
    <t>0647,91</t>
  </si>
  <si>
    <t>0647,94</t>
  </si>
  <si>
    <t>0647,97</t>
  </si>
  <si>
    <t>0648,01</t>
  </si>
  <si>
    <t>0648,05</t>
  </si>
  <si>
    <t>0648,09</t>
  </si>
  <si>
    <t>0648,13</t>
  </si>
  <si>
    <t>0648,17</t>
  </si>
  <si>
    <t>0648,21</t>
  </si>
  <si>
    <t>0648,24</t>
  </si>
  <si>
    <t>0648,28</t>
  </si>
  <si>
    <t>0648,32</t>
  </si>
  <si>
    <t>0648,36</t>
  </si>
  <si>
    <t>0648,54</t>
  </si>
  <si>
    <t>0648,56</t>
  </si>
  <si>
    <t>0335,54</t>
  </si>
  <si>
    <t>0335,56</t>
  </si>
  <si>
    <t>0335,59</t>
  </si>
  <si>
    <t>0335,60</t>
  </si>
  <si>
    <t>0335,66</t>
  </si>
  <si>
    <t>0335,67</t>
  </si>
  <si>
    <t>0335,69</t>
  </si>
  <si>
    <t>0335,71</t>
  </si>
  <si>
    <t>0335,73</t>
  </si>
  <si>
    <t>0335,78</t>
  </si>
  <si>
    <t>0335,80</t>
  </si>
  <si>
    <t>0335,82</t>
  </si>
  <si>
    <t>1242,25</t>
  </si>
  <si>
    <t>1242,30</t>
  </si>
  <si>
    <t>1242,35</t>
  </si>
  <si>
    <t>1242,40</t>
  </si>
  <si>
    <t>1242,45</t>
  </si>
  <si>
    <t>1242,50</t>
  </si>
  <si>
    <t>1242,55</t>
  </si>
  <si>
    <t>1242,60</t>
  </si>
  <si>
    <t>1243,70</t>
  </si>
  <si>
    <t>1243,76</t>
  </si>
  <si>
    <t>1243,81</t>
  </si>
  <si>
    <t>1243,87</t>
  </si>
  <si>
    <t>0648,39</t>
  </si>
  <si>
    <t>0648,43</t>
  </si>
  <si>
    <t>0648,47</t>
  </si>
  <si>
    <t>0648,51</t>
  </si>
  <si>
    <t>1242,70</t>
  </si>
  <si>
    <t>1242,77</t>
  </si>
  <si>
    <t>1242,84</t>
  </si>
  <si>
    <t>1242,91</t>
  </si>
  <si>
    <t>1243,01</t>
  </si>
  <si>
    <t>1243,14</t>
  </si>
  <si>
    <t>1243,24</t>
  </si>
  <si>
    <t>1243,35</t>
  </si>
  <si>
    <t>1243,42</t>
  </si>
  <si>
    <t>1243,49</t>
  </si>
  <si>
    <t>1243,56</t>
  </si>
  <si>
    <t>1243,60</t>
  </si>
  <si>
    <t>1243,65</t>
  </si>
  <si>
    <t>400</t>
  </si>
  <si>
    <t>800</t>
  </si>
  <si>
    <t>1000</t>
  </si>
  <si>
    <t>1200</t>
  </si>
  <si>
    <t>1400</t>
  </si>
  <si>
    <t>0335,43</t>
  </si>
  <si>
    <t>0,01</t>
  </si>
  <si>
    <t>0,03</t>
  </si>
  <si>
    <t>0,04</t>
  </si>
  <si>
    <t>0335,44</t>
  </si>
  <si>
    <t>0335,45</t>
  </si>
  <si>
    <t>0335,46</t>
  </si>
  <si>
    <t>0335,47</t>
  </si>
  <si>
    <t>0335,49</t>
  </si>
  <si>
    <t>0335,50</t>
  </si>
  <si>
    <t>0335,51</t>
  </si>
  <si>
    <t>0335,62</t>
  </si>
  <si>
    <t>0335,64</t>
  </si>
  <si>
    <t>0335,75</t>
  </si>
  <si>
    <t>0335,79</t>
  </si>
  <si>
    <t>0335,81</t>
  </si>
  <si>
    <t>0494,53</t>
  </si>
  <si>
    <t>0,05</t>
  </si>
  <si>
    <t>0,06</t>
  </si>
  <si>
    <t>0,07</t>
  </si>
  <si>
    <t>0494,55</t>
  </si>
  <si>
    <t>0494,57</t>
  </si>
  <si>
    <t>0494,59</t>
  </si>
  <si>
    <t>0494,62</t>
  </si>
  <si>
    <t>0494,64</t>
  </si>
  <si>
    <t>0494,66</t>
  </si>
  <si>
    <t>0494,69</t>
  </si>
  <si>
    <t>0494,70</t>
  </si>
  <si>
    <t>0494,74</t>
  </si>
  <si>
    <t>0494,79</t>
  </si>
  <si>
    <t>0494,84</t>
  </si>
  <si>
    <t>0494,90</t>
  </si>
  <si>
    <t>0494,96</t>
  </si>
  <si>
    <t>0495,02</t>
  </si>
  <si>
    <t>0495,09</t>
  </si>
  <si>
    <t>0495,13</t>
  </si>
  <si>
    <t>0495,18</t>
  </si>
  <si>
    <t>0495,22</t>
  </si>
  <si>
    <t>0495,26</t>
  </si>
  <si>
    <t>0495,31</t>
  </si>
  <si>
    <t>0495,33</t>
  </si>
  <si>
    <t>0495,35</t>
  </si>
  <si>
    <t>0495,37</t>
  </si>
  <si>
    <t>0495,39</t>
  </si>
  <si>
    <t>соб нужды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</si>
</sst>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;[Red]0.00"/>
    <numFmt numFmtId="173" formatCode="[$-FC19]d\ mmmm\ yyyy\ &quot;г.&quot;"/>
    <numFmt numFmtId="174" formatCode="[$-F400]h:mm:ss\ AM/PM"/>
    <numFmt numFmtId="175" formatCode="000000"/>
  </numFmts>
  <fonts count="22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u val="single"/>
      <sz val="11"/>
      <name val="Arial Cyr"/>
      <family val="0"/>
    </font>
    <font>
      <sz val="10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u val="single"/>
      <sz val="10"/>
      <name val="Arial Cyr"/>
      <family val="0"/>
    </font>
    <font>
      <b/>
      <sz val="9"/>
      <name val="Arial Cyr"/>
      <family val="0"/>
    </font>
    <font>
      <b/>
      <i/>
      <sz val="11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0"/>
      <name val="Arial Cyr"/>
      <family val="0"/>
    </font>
    <font>
      <u val="single"/>
      <sz val="9"/>
      <name val="Arial Cyr"/>
      <family val="0"/>
    </font>
    <font>
      <sz val="1"/>
      <name val="Arial Cyr"/>
      <family val="0"/>
    </font>
    <font>
      <sz val="1.75"/>
      <name val="Arial Cyr"/>
      <family val="0"/>
    </font>
    <font>
      <i/>
      <sz val="11"/>
      <name val="Arial Cyr"/>
      <family val="0"/>
    </font>
    <font>
      <sz val="1.25"/>
      <name val="Arial Cyr"/>
      <family val="0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2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2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4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textRotation="90"/>
    </xf>
    <xf numFmtId="0" fontId="3" fillId="0" borderId="0" xfId="0" applyFont="1" applyBorder="1" applyAlignment="1">
      <alignment vertical="center" textRotation="90" wrapText="1"/>
    </xf>
    <xf numFmtId="0" fontId="3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6" xfId="0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 horizontal="left"/>
    </xf>
    <xf numFmtId="0" fontId="0" fillId="0" borderId="0" xfId="0" applyFill="1" applyBorder="1" applyAlignment="1">
      <alignment/>
    </xf>
    <xf numFmtId="0" fontId="3" fillId="0" borderId="13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0" fillId="0" borderId="15" xfId="0" applyFont="1" applyBorder="1" applyAlignment="1">
      <alignment/>
    </xf>
    <xf numFmtId="1" fontId="4" fillId="0" borderId="2" xfId="0" applyNumberFormat="1" applyFont="1" applyBorder="1" applyAlignment="1">
      <alignment horizontal="center"/>
    </xf>
    <xf numFmtId="0" fontId="8" fillId="0" borderId="4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0" fillId="0" borderId="25" xfId="0" applyBorder="1" applyAlignment="1">
      <alignment/>
    </xf>
    <xf numFmtId="0" fontId="0" fillId="0" borderId="20" xfId="0" applyBorder="1" applyAlignment="1">
      <alignment/>
    </xf>
    <xf numFmtId="49" fontId="0" fillId="0" borderId="13" xfId="0" applyNumberFormat="1" applyBorder="1" applyAlignment="1">
      <alignment/>
    </xf>
    <xf numFmtId="49" fontId="0" fillId="0" borderId="26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25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4" xfId="0" applyFont="1" applyBorder="1" applyAlignment="1">
      <alignment horizontal="left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6" xfId="0" applyFont="1" applyBorder="1" applyAlignment="1">
      <alignment horizontal="left"/>
    </xf>
    <xf numFmtId="0" fontId="8" fillId="0" borderId="12" xfId="0" applyFont="1" applyFill="1" applyBorder="1" applyAlignment="1">
      <alignment horizont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9" xfId="0" applyFont="1" applyBorder="1" applyAlignment="1">
      <alignment/>
    </xf>
    <xf numFmtId="0" fontId="8" fillId="0" borderId="2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17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Continuous"/>
    </xf>
    <xf numFmtId="0" fontId="8" fillId="0" borderId="5" xfId="0" applyFont="1" applyBorder="1" applyAlignment="1">
      <alignment horizontal="centerContinuous"/>
    </xf>
    <xf numFmtId="0" fontId="8" fillId="0" borderId="6" xfId="0" applyFont="1" applyFill="1" applyBorder="1" applyAlignment="1">
      <alignment horizontal="centerContinuous"/>
    </xf>
    <xf numFmtId="0" fontId="8" fillId="0" borderId="7" xfId="0" applyFont="1" applyBorder="1" applyAlignment="1">
      <alignment horizontal="centerContinuous"/>
    </xf>
    <xf numFmtId="0" fontId="8" fillId="0" borderId="6" xfId="0" applyFont="1" applyBorder="1" applyAlignment="1">
      <alignment horizontal="centerContinuous"/>
    </xf>
    <xf numFmtId="0" fontId="8" fillId="0" borderId="8" xfId="0" applyFont="1" applyBorder="1" applyAlignment="1">
      <alignment horizontal="centerContinuous"/>
    </xf>
    <xf numFmtId="0" fontId="8" fillId="0" borderId="9" xfId="0" applyFont="1" applyBorder="1" applyAlignment="1">
      <alignment horizontal="centerContinuous"/>
    </xf>
    <xf numFmtId="0" fontId="10" fillId="0" borderId="0" xfId="0" applyFont="1" applyAlignment="1">
      <alignment/>
    </xf>
    <xf numFmtId="0" fontId="0" fillId="0" borderId="13" xfId="0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4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8" xfId="0" applyFont="1" applyBorder="1" applyAlignment="1">
      <alignment/>
    </xf>
    <xf numFmtId="0" fontId="11" fillId="0" borderId="9" xfId="0" applyFont="1" applyBorder="1" applyAlignment="1">
      <alignment/>
    </xf>
    <xf numFmtId="0" fontId="11" fillId="0" borderId="12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1" fontId="2" fillId="0" borderId="2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/>
    </xf>
    <xf numFmtId="1" fontId="2" fillId="0" borderId="2" xfId="0" applyNumberFormat="1" applyFont="1" applyBorder="1" applyAlignment="1">
      <alignment/>
    </xf>
    <xf numFmtId="2" fontId="2" fillId="0" borderId="15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13" xfId="0" applyNumberFormat="1" applyBorder="1" applyAlignment="1">
      <alignment/>
    </xf>
    <xf numFmtId="1" fontId="0" fillId="0" borderId="25" xfId="0" applyNumberFormat="1" applyBorder="1" applyAlignment="1">
      <alignment/>
    </xf>
    <xf numFmtId="1" fontId="0" fillId="0" borderId="18" xfId="0" applyNumberFormat="1" applyBorder="1" applyAlignment="1">
      <alignment/>
    </xf>
    <xf numFmtId="2" fontId="0" fillId="0" borderId="14" xfId="0" applyNumberFormat="1" applyBorder="1" applyAlignment="1">
      <alignment horizontal="left"/>
    </xf>
    <xf numFmtId="49" fontId="0" fillId="0" borderId="2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right"/>
    </xf>
    <xf numFmtId="1" fontId="4" fillId="0" borderId="14" xfId="0" applyNumberFormat="1" applyFont="1" applyBorder="1" applyAlignment="1">
      <alignment/>
    </xf>
    <xf numFmtId="1" fontId="2" fillId="0" borderId="14" xfId="0" applyNumberFormat="1" applyFont="1" applyBorder="1" applyAlignment="1">
      <alignment/>
    </xf>
    <xf numFmtId="164" fontId="0" fillId="0" borderId="24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4" xfId="0" applyNumberFormat="1" applyBorder="1" applyAlignment="1">
      <alignment horizontal="center"/>
    </xf>
    <xf numFmtId="1" fontId="0" fillId="0" borderId="20" xfId="0" applyNumberFormat="1" applyBorder="1" applyAlignment="1">
      <alignment/>
    </xf>
    <xf numFmtId="1" fontId="0" fillId="0" borderId="26" xfId="0" applyNumberFormat="1" applyBorder="1" applyAlignment="1">
      <alignment/>
    </xf>
    <xf numFmtId="0" fontId="0" fillId="0" borderId="14" xfId="0" applyBorder="1" applyAlignment="1">
      <alignment horizontal="right"/>
    </xf>
    <xf numFmtId="1" fontId="0" fillId="0" borderId="26" xfId="0" applyNumberFormat="1" applyBorder="1" applyAlignment="1">
      <alignment horizontal="right"/>
    </xf>
    <xf numFmtId="1" fontId="0" fillId="0" borderId="27" xfId="0" applyNumberFormat="1" applyBorder="1" applyAlignment="1">
      <alignment/>
    </xf>
    <xf numFmtId="165" fontId="0" fillId="0" borderId="14" xfId="0" applyNumberFormat="1" applyBorder="1" applyAlignment="1">
      <alignment horizontal="left"/>
    </xf>
    <xf numFmtId="2" fontId="8" fillId="0" borderId="2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/>
    </xf>
    <xf numFmtId="2" fontId="0" fillId="0" borderId="14" xfId="0" applyNumberFormat="1" applyFont="1" applyBorder="1" applyAlignment="1">
      <alignment horizontal="left"/>
    </xf>
    <xf numFmtId="1" fontId="0" fillId="0" borderId="15" xfId="0" applyNumberFormat="1" applyBorder="1" applyAlignment="1">
      <alignment/>
    </xf>
    <xf numFmtId="1" fontId="0" fillId="0" borderId="14" xfId="0" applyNumberFormat="1" applyBorder="1" applyAlignment="1">
      <alignment horizontal="center"/>
    </xf>
    <xf numFmtId="2" fontId="0" fillId="0" borderId="13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22" xfId="0" applyNumberFormat="1" applyBorder="1" applyAlignment="1">
      <alignment/>
    </xf>
    <xf numFmtId="0" fontId="0" fillId="0" borderId="24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3" xfId="0" applyBorder="1" applyAlignment="1">
      <alignment/>
    </xf>
    <xf numFmtId="1" fontId="0" fillId="0" borderId="19" xfId="0" applyNumberFormat="1" applyBorder="1" applyAlignment="1">
      <alignment/>
    </xf>
    <xf numFmtId="1" fontId="0" fillId="0" borderId="22" xfId="0" applyNumberFormat="1" applyBorder="1" applyAlignment="1">
      <alignment/>
    </xf>
    <xf numFmtId="1" fontId="3" fillId="0" borderId="15" xfId="0" applyNumberFormat="1" applyFont="1" applyBorder="1" applyAlignment="1">
      <alignment/>
    </xf>
    <xf numFmtId="1" fontId="2" fillId="0" borderId="8" xfId="0" applyNumberFormat="1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49" fontId="8" fillId="0" borderId="27" xfId="0" applyNumberFormat="1" applyFont="1" applyBorder="1" applyAlignment="1">
      <alignment/>
    </xf>
    <xf numFmtId="165" fontId="2" fillId="0" borderId="13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left"/>
    </xf>
    <xf numFmtId="1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left"/>
    </xf>
    <xf numFmtId="0" fontId="2" fillId="0" borderId="13" xfId="0" applyFont="1" applyBorder="1" applyAlignment="1">
      <alignment horizontal="right"/>
    </xf>
    <xf numFmtId="0" fontId="0" fillId="0" borderId="24" xfId="0" applyFont="1" applyBorder="1" applyAlignment="1">
      <alignment/>
    </xf>
    <xf numFmtId="0" fontId="0" fillId="0" borderId="17" xfId="0" applyFont="1" applyBorder="1" applyAlignment="1">
      <alignment horizontal="right"/>
    </xf>
    <xf numFmtId="165" fontId="0" fillId="0" borderId="13" xfId="0" applyNumberForma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13" xfId="0" applyFont="1" applyBorder="1" applyAlignment="1">
      <alignment horizontal="center"/>
    </xf>
    <xf numFmtId="1" fontId="0" fillId="0" borderId="19" xfId="0" applyNumberFormat="1" applyFont="1" applyBorder="1" applyAlignment="1">
      <alignment/>
    </xf>
    <xf numFmtId="1" fontId="0" fillId="0" borderId="23" xfId="0" applyNumberFormat="1" applyFont="1" applyBorder="1" applyAlignment="1">
      <alignment horizontal="center"/>
    </xf>
    <xf numFmtId="0" fontId="0" fillId="0" borderId="0" xfId="0" applyBorder="1" applyAlignment="1">
      <alignment wrapText="1"/>
    </xf>
    <xf numFmtId="1" fontId="0" fillId="0" borderId="13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" fontId="4" fillId="0" borderId="25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/>
    </xf>
    <xf numFmtId="1" fontId="0" fillId="0" borderId="13" xfId="0" applyNumberFormat="1" applyFont="1" applyBorder="1" applyAlignment="1">
      <alignment horizontal="right"/>
    </xf>
    <xf numFmtId="1" fontId="0" fillId="0" borderId="13" xfId="0" applyNumberFormat="1" applyFont="1" applyBorder="1" applyAlignment="1">
      <alignment/>
    </xf>
    <xf numFmtId="1" fontId="0" fillId="0" borderId="15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" fontId="4" fillId="0" borderId="13" xfId="0" applyNumberFormat="1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0" fontId="0" fillId="0" borderId="0" xfId="0" applyFill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64" fontId="0" fillId="0" borderId="23" xfId="0" applyNumberFormat="1" applyBorder="1" applyAlignment="1">
      <alignment/>
    </xf>
    <xf numFmtId="164" fontId="0" fillId="0" borderId="17" xfId="0" applyNumberFormat="1" applyBorder="1" applyAlignment="1">
      <alignment/>
    </xf>
    <xf numFmtId="1" fontId="0" fillId="0" borderId="23" xfId="0" applyNumberFormat="1" applyBorder="1" applyAlignment="1">
      <alignment/>
    </xf>
    <xf numFmtId="49" fontId="8" fillId="0" borderId="20" xfId="0" applyNumberFormat="1" applyFont="1" applyBorder="1" applyAlignment="1">
      <alignment/>
    </xf>
    <xf numFmtId="49" fontId="8" fillId="0" borderId="26" xfId="0" applyNumberFormat="1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3" fillId="0" borderId="9" xfId="0" applyNumberFormat="1" applyFont="1" applyBorder="1" applyAlignment="1">
      <alignment/>
    </xf>
    <xf numFmtId="1" fontId="8" fillId="0" borderId="18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0" fillId="0" borderId="13" xfId="0" applyNumberFormat="1" applyBorder="1" applyAlignment="1">
      <alignment vertical="center" wrapText="1"/>
    </xf>
    <xf numFmtId="0" fontId="6" fillId="0" borderId="0" xfId="0" applyFont="1" applyAlignment="1">
      <alignment/>
    </xf>
    <xf numFmtId="1" fontId="0" fillId="0" borderId="22" xfId="0" applyNumberFormat="1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2" fontId="4" fillId="0" borderId="2" xfId="0" applyNumberFormat="1" applyFont="1" applyBorder="1" applyAlignment="1">
      <alignment horizontal="center"/>
    </xf>
    <xf numFmtId="165" fontId="0" fillId="0" borderId="15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0" fontId="4" fillId="0" borderId="15" xfId="0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1" fontId="5" fillId="0" borderId="23" xfId="0" applyNumberFormat="1" applyFont="1" applyBorder="1" applyAlignment="1">
      <alignment horizontal="center"/>
    </xf>
    <xf numFmtId="2" fontId="0" fillId="0" borderId="25" xfId="0" applyNumberFormat="1" applyBorder="1" applyAlignment="1">
      <alignment/>
    </xf>
    <xf numFmtId="2" fontId="0" fillId="0" borderId="18" xfId="0" applyNumberFormat="1" applyBorder="1" applyAlignment="1">
      <alignment/>
    </xf>
    <xf numFmtId="172" fontId="0" fillId="0" borderId="2" xfId="0" applyNumberFormat="1" applyFont="1" applyBorder="1" applyAlignment="1">
      <alignment horizontal="center"/>
    </xf>
    <xf numFmtId="49" fontId="0" fillId="0" borderId="2" xfId="0" applyNumberFormat="1" applyBorder="1" applyAlignment="1">
      <alignment/>
    </xf>
    <xf numFmtId="49" fontId="0" fillId="0" borderId="2" xfId="0" applyNumberFormat="1" applyFont="1" applyBorder="1" applyAlignment="1">
      <alignment/>
    </xf>
    <xf numFmtId="49" fontId="0" fillId="0" borderId="2" xfId="0" applyNumberFormat="1" applyBorder="1" applyAlignment="1">
      <alignment horizontal="center"/>
    </xf>
    <xf numFmtId="49" fontId="0" fillId="0" borderId="14" xfId="0" applyNumberFormat="1" applyBorder="1" applyAlignment="1">
      <alignment/>
    </xf>
    <xf numFmtId="2" fontId="0" fillId="0" borderId="2" xfId="0" applyNumberFormat="1" applyBorder="1" applyAlignment="1">
      <alignment horizontal="left"/>
    </xf>
    <xf numFmtId="49" fontId="0" fillId="0" borderId="0" xfId="0" applyNumberFormat="1" applyAlignment="1">
      <alignment/>
    </xf>
    <xf numFmtId="2" fontId="0" fillId="0" borderId="2" xfId="0" applyNumberForma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1" fontId="8" fillId="0" borderId="23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16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16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Continuous"/>
    </xf>
    <xf numFmtId="0" fontId="8" fillId="0" borderId="0" xfId="0" applyFont="1" applyFill="1" applyBorder="1" applyAlignment="1">
      <alignment horizontal="centerContinuous"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" fontId="9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" fillId="0" borderId="11" xfId="0" applyFont="1" applyBorder="1" applyAlignment="1">
      <alignment horizontal="center" textRotation="90"/>
    </xf>
    <xf numFmtId="0" fontId="3" fillId="0" borderId="3" xfId="0" applyFont="1" applyBorder="1" applyAlignment="1">
      <alignment horizontal="center" textRotation="90"/>
    </xf>
    <xf numFmtId="0" fontId="3" fillId="0" borderId="12" xfId="0" applyFont="1" applyBorder="1" applyAlignment="1">
      <alignment horizontal="center" textRotation="90"/>
    </xf>
    <xf numFmtId="0" fontId="11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textRotation="90" wrapText="1"/>
    </xf>
    <xf numFmtId="0" fontId="11" fillId="0" borderId="5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65" fontId="0" fillId="0" borderId="13" xfId="0" applyNumberFormat="1" applyFont="1" applyBorder="1" applyAlignment="1">
      <alignment horizontal="center"/>
    </xf>
    <xf numFmtId="165" fontId="0" fillId="0" borderId="14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" fontId="0" fillId="0" borderId="26" xfId="0" applyNumberFormat="1" applyFont="1" applyBorder="1" applyAlignment="1">
      <alignment horizontal="center"/>
    </xf>
    <xf numFmtId="1" fontId="0" fillId="0" borderId="25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32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6" xfId="0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9" xfId="0" applyNumberFormat="1" applyFont="1" applyBorder="1" applyAlignment="1">
      <alignment horizontal="center"/>
    </xf>
    <xf numFmtId="164" fontId="0" fillId="0" borderId="24" xfId="0" applyNumberFormat="1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latin typeface="Arial Cyr"/>
                <a:ea typeface="Arial Cyr"/>
                <a:cs typeface="Arial Cyr"/>
              </a:rPr>
              <a:t>График электрических нагрузок 15 июня 2011 года по фидеру №4 (ПС-263)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Лист2!#REF!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2070973"/>
        <c:axId val="43094438"/>
      </c:lineChart>
      <c:catAx>
        <c:axId val="42070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latin typeface="Arial Cyr"/>
                    <a:ea typeface="Arial Cyr"/>
                    <a:cs typeface="Arial Cyr"/>
                  </a:rPr>
                  <a:t>час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3094438"/>
        <c:crosses val="autoZero"/>
        <c:auto val="1"/>
        <c:lblOffset val="100"/>
        <c:noMultiLvlLbl val="0"/>
      </c:catAx>
      <c:valAx>
        <c:axId val="430944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latin typeface="Arial Cyr"/>
                    <a:ea typeface="Arial Cyr"/>
                    <a:cs typeface="Arial Cyr"/>
                  </a:rPr>
                  <a:t>кВт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0709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latin typeface="Arial Cyr"/>
                <a:ea typeface="Arial Cyr"/>
                <a:cs typeface="Arial Cyr"/>
              </a:rPr>
              <a:t>График замеров электрических нагрузок 19 декабря 2012 года по ячейкам Филиала "ВМЗ "Салют" ФГУП "НПЦ газотурбостроения "Салют"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Лист2!#REF!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2305623"/>
        <c:axId val="988560"/>
      </c:lineChart>
      <c:catAx>
        <c:axId val="52305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Arial Cyr"/>
                    <a:ea typeface="Arial Cyr"/>
                    <a:cs typeface="Arial Cyr"/>
                  </a:rPr>
                  <a:t>час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988560"/>
        <c:crosses val="autoZero"/>
        <c:auto val="1"/>
        <c:lblOffset val="100"/>
        <c:noMultiLvlLbl val="0"/>
      </c:catAx>
      <c:valAx>
        <c:axId val="9885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Arial Cyr"/>
                    <a:ea typeface="Arial Cyr"/>
                    <a:cs typeface="Arial Cyr"/>
                  </a:rPr>
                  <a:t>кВт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3056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57150</xdr:colOff>
      <xdr:row>151</xdr:row>
      <xdr:rowOff>0</xdr:rowOff>
    </xdr:from>
    <xdr:to>
      <xdr:col>72</xdr:col>
      <xdr:colOff>180975</xdr:colOff>
      <xdr:row>151</xdr:row>
      <xdr:rowOff>0</xdr:rowOff>
    </xdr:to>
    <xdr:graphicFrame>
      <xdr:nvGraphicFramePr>
        <xdr:cNvPr id="1" name="Chart 5"/>
        <xdr:cNvGraphicFramePr/>
      </xdr:nvGraphicFramePr>
      <xdr:xfrm>
        <a:off x="42052875" y="28413075"/>
        <a:ext cx="9725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56</xdr:col>
      <xdr:colOff>676275</xdr:colOff>
      <xdr:row>151</xdr:row>
      <xdr:rowOff>0</xdr:rowOff>
    </xdr:from>
    <xdr:to>
      <xdr:col>72</xdr:col>
      <xdr:colOff>28575</xdr:colOff>
      <xdr:row>151</xdr:row>
      <xdr:rowOff>0</xdr:rowOff>
    </xdr:to>
    <xdr:graphicFrame>
      <xdr:nvGraphicFramePr>
        <xdr:cNvPr id="2" name="Chart 11"/>
        <xdr:cNvGraphicFramePr/>
      </xdr:nvGraphicFramePr>
      <xdr:xfrm>
        <a:off x="41300400" y="28413075"/>
        <a:ext cx="103251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09"/>
  <sheetViews>
    <sheetView view="pageBreakPreview" zoomScaleSheetLayoutView="100" workbookViewId="0" topLeftCell="A82">
      <selection activeCell="O271" sqref="O271:AA299"/>
    </sheetView>
  </sheetViews>
  <sheetFormatPr defaultColWidth="9.00390625" defaultRowHeight="12.75"/>
  <cols>
    <col min="1" max="1" width="9.00390625" style="0" customWidth="1"/>
    <col min="3" max="3" width="8.875" style="0" customWidth="1"/>
    <col min="4" max="4" width="10.375" style="0" customWidth="1"/>
    <col min="5" max="5" width="10.125" style="0" customWidth="1"/>
    <col min="7" max="7" width="11.75390625" style="0" customWidth="1"/>
    <col min="8" max="9" width="5.75390625" style="0" customWidth="1"/>
    <col min="10" max="10" width="5.875" style="0" customWidth="1"/>
    <col min="13" max="13" width="8.75390625" style="0" customWidth="1"/>
    <col min="25" max="25" width="6.875" style="0" customWidth="1"/>
  </cols>
  <sheetData>
    <row r="1" spans="1:27" ht="14.25">
      <c r="A1" t="s">
        <v>0</v>
      </c>
      <c r="H1" s="5" t="s">
        <v>318</v>
      </c>
      <c r="I1" s="5"/>
      <c r="J1" s="5"/>
      <c r="K1" s="5"/>
      <c r="L1" s="5"/>
      <c r="M1" s="5"/>
      <c r="O1" s="5"/>
      <c r="P1" s="5"/>
      <c r="Q1" s="5" t="s">
        <v>76</v>
      </c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14.25">
      <c r="A2" s="1" t="s">
        <v>72</v>
      </c>
      <c r="H2" s="5" t="s">
        <v>134</v>
      </c>
      <c r="I2" s="5"/>
      <c r="J2" s="5"/>
      <c r="K2" s="5"/>
      <c r="L2" s="5"/>
      <c r="M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5">
      <c r="A3" s="4"/>
      <c r="B3" s="4"/>
      <c r="C3" s="4"/>
      <c r="D3" s="4"/>
      <c r="E3" s="4"/>
      <c r="H3" s="5" t="s">
        <v>135</v>
      </c>
      <c r="I3" s="5"/>
      <c r="J3" s="5"/>
      <c r="K3" s="5"/>
      <c r="L3" s="5"/>
      <c r="M3" s="5"/>
      <c r="O3" s="5"/>
      <c r="P3" s="5"/>
      <c r="Q3" s="5"/>
      <c r="R3" s="5"/>
      <c r="S3" s="5" t="s">
        <v>95</v>
      </c>
      <c r="T3" s="4"/>
      <c r="U3" s="4"/>
      <c r="V3" s="4"/>
      <c r="W3" s="5"/>
      <c r="X3" s="5"/>
      <c r="Y3" s="5"/>
      <c r="Z3" s="5"/>
      <c r="AA3" s="5"/>
    </row>
    <row r="4" spans="1:27" ht="14.25">
      <c r="A4" s="5" t="s">
        <v>1</v>
      </c>
      <c r="B4" s="5"/>
      <c r="C4" s="5"/>
      <c r="D4" s="5"/>
      <c r="E4" s="5"/>
      <c r="H4" s="5" t="s">
        <v>29</v>
      </c>
      <c r="I4" s="5"/>
      <c r="J4" s="5"/>
      <c r="K4" s="5"/>
      <c r="L4" s="5"/>
      <c r="M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14.25">
      <c r="A5" s="5" t="s">
        <v>2</v>
      </c>
      <c r="B5" s="5"/>
      <c r="C5" s="5"/>
      <c r="D5" s="5"/>
      <c r="E5" s="5"/>
      <c r="O5" s="8"/>
      <c r="P5" s="8"/>
      <c r="Q5" s="8"/>
      <c r="R5" s="8"/>
      <c r="S5" s="18"/>
      <c r="T5" s="19"/>
      <c r="U5" s="5"/>
      <c r="V5" s="5"/>
      <c r="W5" s="5"/>
      <c r="X5" s="5"/>
      <c r="Y5" s="5"/>
      <c r="Z5" s="5"/>
      <c r="AA5" s="5"/>
    </row>
    <row r="6" spans="1:27" ht="12.75">
      <c r="A6" t="s">
        <v>0</v>
      </c>
      <c r="O6" s="29" t="s">
        <v>77</v>
      </c>
      <c r="P6" s="40" t="s">
        <v>91</v>
      </c>
      <c r="Q6" s="41"/>
      <c r="R6" s="29"/>
      <c r="S6" s="33" t="s">
        <v>80</v>
      </c>
      <c r="T6" s="34"/>
      <c r="U6" s="21" t="s">
        <v>85</v>
      </c>
      <c r="V6" s="22"/>
      <c r="W6" s="21" t="s">
        <v>87</v>
      </c>
      <c r="X6" s="27"/>
      <c r="Y6" s="22"/>
      <c r="Z6" s="21"/>
      <c r="AA6" s="22"/>
    </row>
    <row r="7" spans="1:27" ht="12.75">
      <c r="A7" s="1" t="s">
        <v>3</v>
      </c>
      <c r="O7" s="30" t="s">
        <v>23</v>
      </c>
      <c r="P7" s="42" t="s">
        <v>92</v>
      </c>
      <c r="Q7" s="43"/>
      <c r="R7" s="30" t="s">
        <v>78</v>
      </c>
      <c r="S7" s="35" t="s">
        <v>81</v>
      </c>
      <c r="T7" s="36"/>
      <c r="U7" s="23" t="s">
        <v>83</v>
      </c>
      <c r="V7" s="24"/>
      <c r="W7" s="23" t="s">
        <v>86</v>
      </c>
      <c r="X7" s="20"/>
      <c r="Y7" s="24"/>
      <c r="Z7" s="23" t="s">
        <v>90</v>
      </c>
      <c r="AA7" s="24"/>
    </row>
    <row r="8" spans="15:27" ht="12.75">
      <c r="O8" s="30"/>
      <c r="P8" s="42" t="s">
        <v>93</v>
      </c>
      <c r="Q8" s="43"/>
      <c r="R8" s="30" t="s">
        <v>79</v>
      </c>
      <c r="S8" s="37" t="s">
        <v>82</v>
      </c>
      <c r="T8" s="36"/>
      <c r="U8" s="23" t="s">
        <v>84</v>
      </c>
      <c r="V8" s="24"/>
      <c r="W8" s="23" t="s">
        <v>88</v>
      </c>
      <c r="X8" s="20"/>
      <c r="Y8" s="24"/>
      <c r="Z8" s="23"/>
      <c r="AA8" s="24"/>
    </row>
    <row r="9" spans="4:27" ht="15">
      <c r="D9" s="5"/>
      <c r="E9" s="5" t="s">
        <v>75</v>
      </c>
      <c r="F9" s="5"/>
      <c r="G9" s="5"/>
      <c r="H9" s="5"/>
      <c r="I9" s="5"/>
      <c r="J9" s="5"/>
      <c r="K9" s="5"/>
      <c r="L9" s="5"/>
      <c r="M9" s="5"/>
      <c r="O9" s="31"/>
      <c r="P9" s="44"/>
      <c r="Q9" s="45"/>
      <c r="R9" s="32"/>
      <c r="S9" s="38"/>
      <c r="T9" s="39"/>
      <c r="U9" s="25"/>
      <c r="V9" s="26"/>
      <c r="W9" s="25" t="s">
        <v>89</v>
      </c>
      <c r="X9" s="28"/>
      <c r="Y9" s="26"/>
      <c r="Z9" s="25"/>
      <c r="AA9" s="26"/>
    </row>
    <row r="10" spans="4:27" ht="15">
      <c r="D10" s="16" t="s">
        <v>4</v>
      </c>
      <c r="E10" s="16"/>
      <c r="F10" s="16"/>
      <c r="G10" s="16"/>
      <c r="H10" s="16"/>
      <c r="I10" s="16"/>
      <c r="J10" s="16"/>
      <c r="K10" s="16"/>
      <c r="L10" s="16"/>
      <c r="M10" s="5"/>
      <c r="O10" s="57">
        <v>1</v>
      </c>
      <c r="P10" s="394" t="s">
        <v>253</v>
      </c>
      <c r="Q10" s="395"/>
      <c r="R10" s="69">
        <v>400</v>
      </c>
      <c r="S10" s="61"/>
      <c r="T10" s="59"/>
      <c r="U10" s="61"/>
      <c r="V10" s="59"/>
      <c r="W10" s="61"/>
      <c r="X10" s="62"/>
      <c r="Y10" s="59"/>
      <c r="Z10" s="61"/>
      <c r="AA10" s="59"/>
    </row>
    <row r="11" spans="4:27" ht="15">
      <c r="D11" s="16" t="s">
        <v>326</v>
      </c>
      <c r="E11" s="16"/>
      <c r="F11" s="16"/>
      <c r="G11" s="16"/>
      <c r="H11" s="16"/>
      <c r="I11" s="16"/>
      <c r="J11" s="16"/>
      <c r="K11" s="16"/>
      <c r="L11" s="16"/>
      <c r="M11" s="5"/>
      <c r="O11" s="57">
        <v>2</v>
      </c>
      <c r="P11" s="396"/>
      <c r="Q11" s="397"/>
      <c r="R11" s="60"/>
      <c r="S11" s="61"/>
      <c r="T11" s="59"/>
      <c r="U11" s="61"/>
      <c r="V11" s="59"/>
      <c r="W11" s="61"/>
      <c r="X11" s="62"/>
      <c r="Y11" s="59"/>
      <c r="Z11" s="61"/>
      <c r="AA11" s="59"/>
    </row>
    <row r="12" spans="4:27" ht="14.25">
      <c r="D12" s="5"/>
      <c r="E12" s="5"/>
      <c r="F12" s="5"/>
      <c r="G12" s="5"/>
      <c r="H12" s="5"/>
      <c r="I12" s="5"/>
      <c r="J12" s="5"/>
      <c r="K12" s="5"/>
      <c r="L12" s="5"/>
      <c r="M12" s="5"/>
      <c r="O12" s="63">
        <v>3</v>
      </c>
      <c r="P12" s="58"/>
      <c r="Q12" s="59"/>
      <c r="R12" s="60"/>
      <c r="S12" s="61"/>
      <c r="T12" s="59"/>
      <c r="U12" s="61"/>
      <c r="V12" s="59"/>
      <c r="W12" s="61"/>
      <c r="X12" s="62"/>
      <c r="Y12" s="59"/>
      <c r="Z12" s="61"/>
      <c r="AA12" s="59"/>
    </row>
    <row r="13" spans="4:27" ht="14.25">
      <c r="D13" s="5"/>
      <c r="E13" s="5"/>
      <c r="F13" s="5"/>
      <c r="G13" s="5"/>
      <c r="H13" s="5"/>
      <c r="I13" s="5"/>
      <c r="J13" s="5"/>
      <c r="K13" s="5"/>
      <c r="L13" s="5"/>
      <c r="M13" s="5"/>
      <c r="O13" s="57">
        <v>4</v>
      </c>
      <c r="P13" s="61"/>
      <c r="Q13" s="59"/>
      <c r="R13" s="60"/>
      <c r="S13" s="61"/>
      <c r="T13" s="59"/>
      <c r="U13" s="61"/>
      <c r="V13" s="59"/>
      <c r="W13" s="61"/>
      <c r="X13" s="62"/>
      <c r="Y13" s="59"/>
      <c r="Z13" s="61"/>
      <c r="AA13" s="59"/>
    </row>
    <row r="14" spans="6:27" ht="15">
      <c r="F14" s="16" t="s">
        <v>5</v>
      </c>
      <c r="G14" s="16"/>
      <c r="H14" s="5"/>
      <c r="I14" s="5"/>
      <c r="O14" s="57">
        <v>5</v>
      </c>
      <c r="P14" s="58"/>
      <c r="Q14" s="59"/>
      <c r="R14" s="60"/>
      <c r="S14" s="61"/>
      <c r="T14" s="59"/>
      <c r="U14" s="61"/>
      <c r="V14" s="59"/>
      <c r="W14" s="61"/>
      <c r="X14" s="62"/>
      <c r="Y14" s="59"/>
      <c r="Z14" s="61"/>
      <c r="AA14" s="59"/>
    </row>
    <row r="15" spans="15:27" ht="14.25">
      <c r="O15" s="63">
        <v>6</v>
      </c>
      <c r="P15" s="64"/>
      <c r="Q15" s="65"/>
      <c r="R15" s="9"/>
      <c r="S15" s="66"/>
      <c r="T15" s="67"/>
      <c r="U15" s="64"/>
      <c r="V15" s="65"/>
      <c r="W15" s="64"/>
      <c r="X15" s="68"/>
      <c r="Y15" s="65"/>
      <c r="Z15" s="61"/>
      <c r="AA15" s="59"/>
    </row>
    <row r="16" spans="1:27" ht="14.25">
      <c r="A16" s="5"/>
      <c r="B16" s="5"/>
      <c r="C16" s="6" t="s">
        <v>303</v>
      </c>
      <c r="D16" s="6"/>
      <c r="E16" s="6"/>
      <c r="F16" s="6"/>
      <c r="G16" s="6"/>
      <c r="H16" s="6"/>
      <c r="I16" s="6"/>
      <c r="J16" s="6"/>
      <c r="K16" s="6"/>
      <c r="L16" s="6"/>
      <c r="M16" s="5"/>
      <c r="O16" s="69"/>
      <c r="P16" s="61"/>
      <c r="Q16" s="59"/>
      <c r="R16" s="60"/>
      <c r="S16" s="70"/>
      <c r="T16" s="59"/>
      <c r="U16" s="61"/>
      <c r="V16" s="59"/>
      <c r="W16" s="61"/>
      <c r="X16" s="62"/>
      <c r="Y16" s="59"/>
      <c r="Z16" s="61"/>
      <c r="AA16" s="59"/>
    </row>
    <row r="17" spans="1:27" ht="14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O17" s="69"/>
      <c r="P17" s="61"/>
      <c r="Q17" s="59"/>
      <c r="R17" s="60"/>
      <c r="S17" s="64"/>
      <c r="T17" s="59"/>
      <c r="U17" s="61"/>
      <c r="V17" s="59"/>
      <c r="W17" s="61"/>
      <c r="X17" s="62"/>
      <c r="Y17" s="59"/>
      <c r="Z17" s="61"/>
      <c r="AA17" s="59"/>
    </row>
    <row r="18" spans="1:27" ht="12.75">
      <c r="A18" s="81"/>
      <c r="B18" s="92" t="s">
        <v>136</v>
      </c>
      <c r="C18" s="93"/>
      <c r="D18" s="94"/>
      <c r="E18" s="92" t="s">
        <v>137</v>
      </c>
      <c r="F18" s="93"/>
      <c r="G18" s="94"/>
      <c r="H18" s="382" t="s">
        <v>24</v>
      </c>
      <c r="I18" s="382" t="s">
        <v>25</v>
      </c>
      <c r="J18" s="402" t="s">
        <v>27</v>
      </c>
      <c r="K18" s="77" t="s">
        <v>18</v>
      </c>
      <c r="L18" s="79"/>
      <c r="M18" s="402" t="s">
        <v>28</v>
      </c>
      <c r="O18" s="69"/>
      <c r="P18" s="61"/>
      <c r="Q18" s="59"/>
      <c r="R18" s="60"/>
      <c r="S18" s="61"/>
      <c r="T18" s="59"/>
      <c r="U18" s="61"/>
      <c r="V18" s="59"/>
      <c r="W18" s="61"/>
      <c r="X18" s="62"/>
      <c r="Y18" s="59"/>
      <c r="Z18" s="61"/>
      <c r="AA18" s="59"/>
    </row>
    <row r="19" spans="1:13" ht="12.75">
      <c r="A19" s="15"/>
      <c r="B19" s="95" t="s">
        <v>6</v>
      </c>
      <c r="C19" s="14"/>
      <c r="D19" s="96"/>
      <c r="E19" s="95" t="s">
        <v>11</v>
      </c>
      <c r="F19" s="14"/>
      <c r="G19" s="96"/>
      <c r="H19" s="383"/>
      <c r="I19" s="383"/>
      <c r="J19" s="387"/>
      <c r="K19" s="82" t="s">
        <v>19</v>
      </c>
      <c r="L19" s="84"/>
      <c r="M19" s="387"/>
    </row>
    <row r="20" spans="1:28" ht="12.75">
      <c r="A20" s="15" t="s">
        <v>8</v>
      </c>
      <c r="B20" s="95" t="s">
        <v>7</v>
      </c>
      <c r="C20" s="14"/>
      <c r="D20" s="96"/>
      <c r="E20" s="95" t="s">
        <v>7</v>
      </c>
      <c r="F20" s="14"/>
      <c r="G20" s="96"/>
      <c r="H20" s="383"/>
      <c r="I20" s="383"/>
      <c r="J20" s="387"/>
      <c r="K20" s="82" t="s">
        <v>21</v>
      </c>
      <c r="L20" s="84"/>
      <c r="M20" s="387"/>
      <c r="O20" s="3"/>
      <c r="P20" s="3"/>
      <c r="Q20" s="3"/>
      <c r="R20" s="3"/>
      <c r="S20" s="20"/>
      <c r="T20" s="20"/>
      <c r="U20" s="20"/>
      <c r="V20" s="20"/>
      <c r="W20" s="20"/>
      <c r="X20" s="3"/>
      <c r="Y20" s="3"/>
      <c r="Z20" s="3"/>
      <c r="AA20" s="3"/>
      <c r="AB20" s="3"/>
    </row>
    <row r="21" spans="1:28" ht="12.75">
      <c r="A21" s="15" t="s">
        <v>9</v>
      </c>
      <c r="B21" s="86" t="s">
        <v>131</v>
      </c>
      <c r="C21" s="97"/>
      <c r="D21" s="87"/>
      <c r="E21" s="86" t="s">
        <v>132</v>
      </c>
      <c r="F21" s="97"/>
      <c r="G21" s="87"/>
      <c r="H21" s="383"/>
      <c r="I21" s="383"/>
      <c r="J21" s="387"/>
      <c r="K21" s="89" t="s">
        <v>20</v>
      </c>
      <c r="L21" s="91"/>
      <c r="M21" s="387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3" ht="12.75">
      <c r="A22" s="15" t="s">
        <v>10</v>
      </c>
      <c r="B22" s="81" t="s">
        <v>12</v>
      </c>
      <c r="C22" s="81" t="s">
        <v>14</v>
      </c>
      <c r="D22" s="81" t="s">
        <v>15</v>
      </c>
      <c r="E22" s="81" t="s">
        <v>12</v>
      </c>
      <c r="F22" s="81" t="s">
        <v>14</v>
      </c>
      <c r="G22" s="81" t="s">
        <v>16</v>
      </c>
      <c r="H22" s="383"/>
      <c r="I22" s="383"/>
      <c r="J22" s="387"/>
      <c r="K22" s="98"/>
      <c r="L22" s="99"/>
      <c r="M22" s="387"/>
      <c r="R22" t="s">
        <v>94</v>
      </c>
      <c r="S22" s="4"/>
      <c r="T22" s="4"/>
      <c r="U22" s="4"/>
      <c r="V22" s="4"/>
      <c r="W22" s="4"/>
    </row>
    <row r="23" spans="1:13" ht="12.75">
      <c r="A23" s="15"/>
      <c r="B23" s="15" t="s">
        <v>13</v>
      </c>
      <c r="C23" s="15" t="s">
        <v>12</v>
      </c>
      <c r="D23" s="15" t="s">
        <v>17</v>
      </c>
      <c r="E23" s="15" t="s">
        <v>13</v>
      </c>
      <c r="F23" s="15" t="s">
        <v>12</v>
      </c>
      <c r="G23" s="15" t="s">
        <v>17</v>
      </c>
      <c r="H23" s="383"/>
      <c r="I23" s="383"/>
      <c r="J23" s="387"/>
      <c r="K23" s="15" t="s">
        <v>22</v>
      </c>
      <c r="L23" s="15" t="s">
        <v>23</v>
      </c>
      <c r="M23" s="387"/>
    </row>
    <row r="24" spans="1:27" ht="12.75">
      <c r="A24" s="88"/>
      <c r="B24" s="88"/>
      <c r="C24" s="88"/>
      <c r="D24" s="88" t="s">
        <v>121</v>
      </c>
      <c r="E24" s="88"/>
      <c r="F24" s="88"/>
      <c r="G24" s="88" t="s">
        <v>121</v>
      </c>
      <c r="H24" s="384"/>
      <c r="I24" s="384"/>
      <c r="J24" s="388"/>
      <c r="K24" s="88"/>
      <c r="L24" s="88"/>
      <c r="M24" s="388"/>
      <c r="O24" s="56" t="s">
        <v>77</v>
      </c>
      <c r="P24" s="53" t="s">
        <v>91</v>
      </c>
      <c r="Q24" s="48"/>
      <c r="R24" s="53" t="s">
        <v>98</v>
      </c>
      <c r="S24" s="48"/>
      <c r="T24" s="53" t="s">
        <v>100</v>
      </c>
      <c r="U24" s="48"/>
      <c r="V24" s="53" t="s">
        <v>103</v>
      </c>
      <c r="W24" s="54"/>
      <c r="X24" s="48"/>
      <c r="Y24" s="53" t="s">
        <v>96</v>
      </c>
      <c r="Z24" s="54"/>
      <c r="AA24" s="48"/>
    </row>
    <row r="25" spans="1:27" ht="15">
      <c r="A25" s="17" t="s">
        <v>30</v>
      </c>
      <c r="B25" s="247" t="s">
        <v>329</v>
      </c>
      <c r="C25" s="262"/>
      <c r="D25" s="152"/>
      <c r="E25" s="247" t="s">
        <v>354</v>
      </c>
      <c r="F25" s="262"/>
      <c r="G25" s="152"/>
      <c r="H25" s="152"/>
      <c r="I25" s="9"/>
      <c r="J25" s="9"/>
      <c r="K25" s="9"/>
      <c r="L25" s="9"/>
      <c r="M25" s="9"/>
      <c r="O25" s="46" t="s">
        <v>23</v>
      </c>
      <c r="P25" s="49" t="s">
        <v>97</v>
      </c>
      <c r="Q25" s="50"/>
      <c r="R25" s="49" t="s">
        <v>99</v>
      </c>
      <c r="S25" s="50"/>
      <c r="T25" s="49" t="s">
        <v>101</v>
      </c>
      <c r="U25" s="50"/>
      <c r="V25" s="49" t="s">
        <v>81</v>
      </c>
      <c r="W25" s="3"/>
      <c r="X25" s="50"/>
      <c r="Y25" s="49"/>
      <c r="Z25" s="3"/>
      <c r="AA25" s="50"/>
    </row>
    <row r="26" spans="1:27" ht="14.25">
      <c r="A26" s="17" t="s">
        <v>31</v>
      </c>
      <c r="B26" s="247" t="s">
        <v>330</v>
      </c>
      <c r="C26" s="335">
        <f aca="true" t="shared" si="0" ref="C26:C49">B26-B25</f>
        <v>0.01999999999998181</v>
      </c>
      <c r="D26" s="145">
        <f>C26*3000</f>
        <v>59.99999999994543</v>
      </c>
      <c r="E26" s="247" t="s">
        <v>354</v>
      </c>
      <c r="F26" s="335">
        <f aca="true" t="shared" si="1" ref="F26:F49">E26-E25</f>
        <v>0</v>
      </c>
      <c r="G26" s="145">
        <f>F26*3000</f>
        <v>0</v>
      </c>
      <c r="H26" s="147">
        <f>G26/D26</f>
        <v>0</v>
      </c>
      <c r="I26" s="249">
        <v>1</v>
      </c>
      <c r="J26" s="63">
        <v>59.99999999994543</v>
      </c>
      <c r="K26" s="9"/>
      <c r="L26" s="9"/>
      <c r="M26" s="9"/>
      <c r="O26" s="47"/>
      <c r="P26" s="51" t="s">
        <v>93</v>
      </c>
      <c r="Q26" s="52"/>
      <c r="R26" s="51"/>
      <c r="S26" s="52"/>
      <c r="T26" s="51"/>
      <c r="U26" s="52"/>
      <c r="V26" s="51"/>
      <c r="W26" s="55"/>
      <c r="X26" s="52"/>
      <c r="Y26" s="51"/>
      <c r="Z26" s="55"/>
      <c r="AA26" s="52"/>
    </row>
    <row r="27" spans="1:27" ht="14.25">
      <c r="A27" s="17" t="s">
        <v>32</v>
      </c>
      <c r="B27" s="247" t="s">
        <v>331</v>
      </c>
      <c r="C27" s="335">
        <f t="shared" si="0"/>
        <v>0.020000000000209184</v>
      </c>
      <c r="D27" s="145">
        <f aca="true" t="shared" si="2" ref="D27:D49">C27*3000</f>
        <v>60.00000000062755</v>
      </c>
      <c r="E27" s="247" t="s">
        <v>354</v>
      </c>
      <c r="F27" s="335">
        <f t="shared" si="1"/>
        <v>0</v>
      </c>
      <c r="G27" s="145">
        <f aca="true" t="shared" si="3" ref="G27:G49">F27*3000</f>
        <v>0</v>
      </c>
      <c r="H27" s="147">
        <f aca="true" t="shared" si="4" ref="H27:H49">G27/D27</f>
        <v>0</v>
      </c>
      <c r="I27" s="249">
        <v>1</v>
      </c>
      <c r="J27" s="63">
        <v>60.00000000062755</v>
      </c>
      <c r="K27" s="9"/>
      <c r="L27" s="9"/>
      <c r="M27" s="9"/>
      <c r="O27" s="69">
        <v>1</v>
      </c>
      <c r="P27" s="61"/>
      <c r="Q27" s="59"/>
      <c r="R27" s="61"/>
      <c r="S27" s="59"/>
      <c r="T27" s="61"/>
      <c r="U27" s="59"/>
      <c r="V27" s="61"/>
      <c r="W27" s="62"/>
      <c r="X27" s="59"/>
      <c r="Y27" s="61"/>
      <c r="Z27" s="62"/>
      <c r="AA27" s="59"/>
    </row>
    <row r="28" spans="1:27" ht="14.25">
      <c r="A28" s="17" t="s">
        <v>33</v>
      </c>
      <c r="B28" s="247" t="s">
        <v>332</v>
      </c>
      <c r="C28" s="335">
        <f t="shared" si="0"/>
        <v>0.01999999999998181</v>
      </c>
      <c r="D28" s="145">
        <f t="shared" si="2"/>
        <v>59.99999999994543</v>
      </c>
      <c r="E28" s="247" t="s">
        <v>354</v>
      </c>
      <c r="F28" s="335">
        <f t="shared" si="1"/>
        <v>0</v>
      </c>
      <c r="G28" s="145">
        <f t="shared" si="3"/>
        <v>0</v>
      </c>
      <c r="H28" s="147">
        <f t="shared" si="4"/>
        <v>0</v>
      </c>
      <c r="I28" s="249">
        <v>1</v>
      </c>
      <c r="J28" s="63">
        <v>59.99999999994543</v>
      </c>
      <c r="K28" s="9"/>
      <c r="L28" s="9"/>
      <c r="M28" s="9"/>
      <c r="O28" s="69">
        <v>2</v>
      </c>
      <c r="P28" s="61"/>
      <c r="Q28" s="59"/>
      <c r="R28" s="61"/>
      <c r="S28" s="59"/>
      <c r="T28" s="61"/>
      <c r="U28" s="59"/>
      <c r="V28" s="61"/>
      <c r="W28" s="62"/>
      <c r="X28" s="59"/>
      <c r="Y28" s="61"/>
      <c r="Z28" s="62"/>
      <c r="AA28" s="59"/>
    </row>
    <row r="29" spans="1:27" ht="14.25">
      <c r="A29" s="17" t="s">
        <v>34</v>
      </c>
      <c r="B29" s="247" t="s">
        <v>333</v>
      </c>
      <c r="C29" s="335">
        <f t="shared" si="0"/>
        <v>0.01999999999998181</v>
      </c>
      <c r="D29" s="145">
        <f t="shared" si="2"/>
        <v>59.99999999994543</v>
      </c>
      <c r="E29" s="247" t="s">
        <v>354</v>
      </c>
      <c r="F29" s="335">
        <f t="shared" si="1"/>
        <v>0</v>
      </c>
      <c r="G29" s="145">
        <f t="shared" si="3"/>
        <v>0</v>
      </c>
      <c r="H29" s="147">
        <f t="shared" si="4"/>
        <v>0</v>
      </c>
      <c r="I29" s="249">
        <v>1</v>
      </c>
      <c r="J29" s="63">
        <v>59.99999999994543</v>
      </c>
      <c r="K29" s="9"/>
      <c r="L29" s="9"/>
      <c r="M29" s="9"/>
      <c r="O29" s="69">
        <v>3</v>
      </c>
      <c r="P29" s="61"/>
      <c r="Q29" s="59"/>
      <c r="R29" s="61"/>
      <c r="S29" s="59"/>
      <c r="T29" s="61"/>
      <c r="U29" s="59"/>
      <c r="V29" s="61"/>
      <c r="W29" s="62"/>
      <c r="X29" s="59"/>
      <c r="Y29" s="61"/>
      <c r="Z29" s="62"/>
      <c r="AA29" s="59"/>
    </row>
    <row r="30" spans="1:27" ht="14.25">
      <c r="A30" s="17" t="s">
        <v>35</v>
      </c>
      <c r="B30" s="247" t="s">
        <v>334</v>
      </c>
      <c r="C30" s="335">
        <f t="shared" si="0"/>
        <v>0.029999999999972715</v>
      </c>
      <c r="D30" s="145">
        <f t="shared" si="2"/>
        <v>89.99999999991815</v>
      </c>
      <c r="E30" s="247" t="s">
        <v>354</v>
      </c>
      <c r="F30" s="335">
        <f t="shared" si="1"/>
        <v>0</v>
      </c>
      <c r="G30" s="145">
        <f t="shared" si="3"/>
        <v>0</v>
      </c>
      <c r="H30" s="147">
        <f t="shared" si="4"/>
        <v>0</v>
      </c>
      <c r="I30" s="249">
        <v>1</v>
      </c>
      <c r="J30" s="63">
        <v>89.99999999991815</v>
      </c>
      <c r="K30" s="9"/>
      <c r="L30" s="9"/>
      <c r="M30" s="9"/>
      <c r="O30" s="69">
        <v>4</v>
      </c>
      <c r="P30" s="61"/>
      <c r="Q30" s="59"/>
      <c r="R30" s="61"/>
      <c r="S30" s="59"/>
      <c r="T30" s="61"/>
      <c r="U30" s="59"/>
      <c r="V30" s="61"/>
      <c r="W30" s="62"/>
      <c r="X30" s="59"/>
      <c r="Y30" s="61"/>
      <c r="Z30" s="62"/>
      <c r="AA30" s="59"/>
    </row>
    <row r="31" spans="1:27" ht="14.25">
      <c r="A31" s="17" t="s">
        <v>36</v>
      </c>
      <c r="B31" s="247" t="s">
        <v>335</v>
      </c>
      <c r="C31" s="335">
        <f t="shared" si="0"/>
        <v>0.01999999999998181</v>
      </c>
      <c r="D31" s="145">
        <f t="shared" si="2"/>
        <v>59.99999999994543</v>
      </c>
      <c r="E31" s="247" t="s">
        <v>354</v>
      </c>
      <c r="F31" s="335">
        <f t="shared" si="1"/>
        <v>0</v>
      </c>
      <c r="G31" s="145">
        <f t="shared" si="3"/>
        <v>0</v>
      </c>
      <c r="H31" s="147">
        <f t="shared" si="4"/>
        <v>0</v>
      </c>
      <c r="I31" s="249">
        <v>1</v>
      </c>
      <c r="J31" s="63">
        <v>59.99999999994543</v>
      </c>
      <c r="K31" s="9"/>
      <c r="L31" s="9"/>
      <c r="M31" s="9"/>
      <c r="O31" s="69">
        <v>5</v>
      </c>
      <c r="P31" s="61"/>
      <c r="Q31" s="59"/>
      <c r="R31" s="61"/>
      <c r="S31" s="59"/>
      <c r="T31" s="61"/>
      <c r="U31" s="59"/>
      <c r="V31" s="61"/>
      <c r="W31" s="62"/>
      <c r="X31" s="59"/>
      <c r="Y31" s="61"/>
      <c r="Z31" s="62"/>
      <c r="AA31" s="59"/>
    </row>
    <row r="32" spans="1:27" ht="14.25">
      <c r="A32" s="17" t="s">
        <v>37</v>
      </c>
      <c r="B32" s="247" t="s">
        <v>336</v>
      </c>
      <c r="C32" s="335">
        <f t="shared" si="0"/>
        <v>0.029999999999972715</v>
      </c>
      <c r="D32" s="145">
        <f t="shared" si="2"/>
        <v>89.99999999991815</v>
      </c>
      <c r="E32" s="247" t="s">
        <v>354</v>
      </c>
      <c r="F32" s="335">
        <f t="shared" si="1"/>
        <v>0</v>
      </c>
      <c r="G32" s="145">
        <f t="shared" si="3"/>
        <v>0</v>
      </c>
      <c r="H32" s="147">
        <f t="shared" si="4"/>
        <v>0</v>
      </c>
      <c r="I32" s="249">
        <v>1</v>
      </c>
      <c r="J32" s="63">
        <v>89.99999999991815</v>
      </c>
      <c r="K32" s="9"/>
      <c r="L32" s="9"/>
      <c r="M32" s="9"/>
      <c r="O32" s="69">
        <v>6</v>
      </c>
      <c r="P32" s="61"/>
      <c r="Q32" s="59"/>
      <c r="R32" s="61"/>
      <c r="S32" s="59"/>
      <c r="T32" s="61"/>
      <c r="U32" s="59"/>
      <c r="V32" s="61"/>
      <c r="W32" s="62"/>
      <c r="X32" s="59"/>
      <c r="Y32" s="61"/>
      <c r="Z32" s="62"/>
      <c r="AA32" s="59"/>
    </row>
    <row r="33" spans="1:27" ht="14.25">
      <c r="A33" s="17" t="s">
        <v>38</v>
      </c>
      <c r="B33" s="247" t="s">
        <v>337</v>
      </c>
      <c r="C33" s="335">
        <f t="shared" si="0"/>
        <v>0.029999999999972715</v>
      </c>
      <c r="D33" s="145">
        <f t="shared" si="2"/>
        <v>89.99999999991815</v>
      </c>
      <c r="E33" s="247" t="s">
        <v>354</v>
      </c>
      <c r="F33" s="335">
        <f t="shared" si="1"/>
        <v>0</v>
      </c>
      <c r="G33" s="145">
        <f t="shared" si="3"/>
        <v>0</v>
      </c>
      <c r="H33" s="147">
        <f t="shared" si="4"/>
        <v>0</v>
      </c>
      <c r="I33" s="249">
        <v>1</v>
      </c>
      <c r="J33" s="63">
        <v>89.99999999991815</v>
      </c>
      <c r="K33" s="9"/>
      <c r="L33" s="9"/>
      <c r="M33" s="9"/>
      <c r="O33" s="69"/>
      <c r="P33" s="61"/>
      <c r="Q33" s="59"/>
      <c r="R33" s="61"/>
      <c r="S33" s="59"/>
      <c r="T33" s="61"/>
      <c r="U33" s="59"/>
      <c r="V33" s="61"/>
      <c r="W33" s="62"/>
      <c r="X33" s="59"/>
      <c r="Y33" s="61"/>
      <c r="Z33" s="62"/>
      <c r="AA33" s="59"/>
    </row>
    <row r="34" spans="1:27" ht="14.25">
      <c r="A34" s="17" t="s">
        <v>39</v>
      </c>
      <c r="B34" s="247" t="s">
        <v>338</v>
      </c>
      <c r="C34" s="335">
        <f t="shared" si="0"/>
        <v>0.01999999999998181</v>
      </c>
      <c r="D34" s="145">
        <f t="shared" si="2"/>
        <v>59.99999999994543</v>
      </c>
      <c r="E34" s="247" t="s">
        <v>354</v>
      </c>
      <c r="F34" s="335">
        <f t="shared" si="1"/>
        <v>0</v>
      </c>
      <c r="G34" s="145">
        <f t="shared" si="3"/>
        <v>0</v>
      </c>
      <c r="H34" s="147">
        <f t="shared" si="4"/>
        <v>0</v>
      </c>
      <c r="I34" s="249">
        <v>1</v>
      </c>
      <c r="J34" s="63">
        <v>59.99999999994543</v>
      </c>
      <c r="K34" s="9"/>
      <c r="L34" s="9"/>
      <c r="M34" s="9"/>
      <c r="O34" s="69"/>
      <c r="P34" s="61"/>
      <c r="Q34" s="59"/>
      <c r="R34" s="61"/>
      <c r="S34" s="59"/>
      <c r="T34" s="61"/>
      <c r="U34" s="59"/>
      <c r="V34" s="61"/>
      <c r="W34" s="62"/>
      <c r="X34" s="59"/>
      <c r="Y34" s="61"/>
      <c r="Z34" s="62"/>
      <c r="AA34" s="59"/>
    </row>
    <row r="35" spans="1:27" ht="14.25">
      <c r="A35" s="17" t="s">
        <v>40</v>
      </c>
      <c r="B35" s="247" t="s">
        <v>339</v>
      </c>
      <c r="C35" s="335">
        <f t="shared" si="0"/>
        <v>0.029999999999972715</v>
      </c>
      <c r="D35" s="145">
        <f t="shared" si="2"/>
        <v>89.99999999991815</v>
      </c>
      <c r="E35" s="247" t="s">
        <v>354</v>
      </c>
      <c r="F35" s="335">
        <f t="shared" si="1"/>
        <v>0</v>
      </c>
      <c r="G35" s="145">
        <f t="shared" si="3"/>
        <v>0</v>
      </c>
      <c r="H35" s="147">
        <f t="shared" si="4"/>
        <v>0</v>
      </c>
      <c r="I35" s="249">
        <v>1</v>
      </c>
      <c r="J35" s="63">
        <v>89.99999999991815</v>
      </c>
      <c r="K35" s="9"/>
      <c r="L35" s="9"/>
      <c r="M35" s="9"/>
      <c r="O35" s="69"/>
      <c r="P35" s="61"/>
      <c r="Q35" s="59"/>
      <c r="R35" s="61"/>
      <c r="S35" s="59"/>
      <c r="T35" s="61"/>
      <c r="U35" s="59"/>
      <c r="V35" s="61"/>
      <c r="W35" s="62"/>
      <c r="X35" s="59"/>
      <c r="Y35" s="61"/>
      <c r="Z35" s="62"/>
      <c r="AA35" s="59"/>
    </row>
    <row r="36" spans="1:15" ht="14.25">
      <c r="A36" s="17" t="s">
        <v>41</v>
      </c>
      <c r="B36" s="247" t="s">
        <v>340</v>
      </c>
      <c r="C36" s="335">
        <f t="shared" si="0"/>
        <v>0.01999999999998181</v>
      </c>
      <c r="D36" s="145">
        <f t="shared" si="2"/>
        <v>59.99999999994543</v>
      </c>
      <c r="E36" s="247" t="s">
        <v>354</v>
      </c>
      <c r="F36" s="335">
        <f t="shared" si="1"/>
        <v>0</v>
      </c>
      <c r="G36" s="145">
        <f t="shared" si="3"/>
        <v>0</v>
      </c>
      <c r="H36" s="147">
        <f t="shared" si="4"/>
        <v>0</v>
      </c>
      <c r="I36" s="249">
        <v>1</v>
      </c>
      <c r="J36" s="63">
        <v>59.99999999994543</v>
      </c>
      <c r="K36" s="9"/>
      <c r="L36" s="9"/>
      <c r="M36" s="9"/>
      <c r="O36" t="s">
        <v>104</v>
      </c>
    </row>
    <row r="37" spans="1:25" ht="14.25">
      <c r="A37" s="17" t="s">
        <v>42</v>
      </c>
      <c r="B37" s="247" t="s">
        <v>341</v>
      </c>
      <c r="C37" s="335">
        <f t="shared" si="0"/>
        <v>0.03000000000020009</v>
      </c>
      <c r="D37" s="145">
        <f t="shared" si="2"/>
        <v>90.00000000060027</v>
      </c>
      <c r="E37" s="247" t="s">
        <v>354</v>
      </c>
      <c r="F37" s="335">
        <f t="shared" si="1"/>
        <v>0</v>
      </c>
      <c r="G37" s="145">
        <f t="shared" si="3"/>
        <v>0</v>
      </c>
      <c r="H37" s="147">
        <f t="shared" si="4"/>
        <v>0</v>
      </c>
      <c r="I37" s="249">
        <v>1</v>
      </c>
      <c r="J37" s="63">
        <v>90.00000000060027</v>
      </c>
      <c r="K37" s="9"/>
      <c r="L37" s="9"/>
      <c r="M37" s="9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13" ht="14.25">
      <c r="A38" s="17" t="s">
        <v>43</v>
      </c>
      <c r="B38" s="247" t="s">
        <v>342</v>
      </c>
      <c r="C38" s="335">
        <f t="shared" si="0"/>
        <v>0.03999999999996362</v>
      </c>
      <c r="D38" s="145">
        <f t="shared" si="2"/>
        <v>119.99999999989086</v>
      </c>
      <c r="E38" s="247" t="s">
        <v>354</v>
      </c>
      <c r="F38" s="335">
        <f t="shared" si="1"/>
        <v>0</v>
      </c>
      <c r="G38" s="145">
        <f t="shared" si="3"/>
        <v>0</v>
      </c>
      <c r="H38" s="147">
        <f t="shared" si="4"/>
        <v>0</v>
      </c>
      <c r="I38" s="249">
        <v>1</v>
      </c>
      <c r="J38" s="63">
        <v>119.99999999989086</v>
      </c>
      <c r="K38" s="9"/>
      <c r="L38" s="9"/>
      <c r="M38" s="9"/>
    </row>
    <row r="39" spans="1:27" ht="14.25">
      <c r="A39" s="17" t="s">
        <v>44</v>
      </c>
      <c r="B39" s="247" t="s">
        <v>343</v>
      </c>
      <c r="C39" s="335">
        <f t="shared" si="0"/>
        <v>0.029999999999972715</v>
      </c>
      <c r="D39" s="145">
        <f t="shared" si="2"/>
        <v>89.99999999991815</v>
      </c>
      <c r="E39" s="247" t="s">
        <v>354</v>
      </c>
      <c r="F39" s="335">
        <f t="shared" si="1"/>
        <v>0</v>
      </c>
      <c r="G39" s="145">
        <f t="shared" si="3"/>
        <v>0</v>
      </c>
      <c r="H39" s="147">
        <f t="shared" si="4"/>
        <v>0</v>
      </c>
      <c r="I39" s="249">
        <v>1</v>
      </c>
      <c r="J39" s="63">
        <v>89.99999999991815</v>
      </c>
      <c r="K39" s="9"/>
      <c r="L39" s="9"/>
      <c r="M39" s="9"/>
      <c r="O39" s="72"/>
      <c r="P39" s="3"/>
      <c r="Q39" s="72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>
      <c r="A40" s="17" t="s">
        <v>45</v>
      </c>
      <c r="B40" s="247" t="s">
        <v>344</v>
      </c>
      <c r="C40" s="335">
        <f t="shared" si="0"/>
        <v>0.03700000000003456</v>
      </c>
      <c r="D40" s="145">
        <f t="shared" si="2"/>
        <v>111.00000000010368</v>
      </c>
      <c r="E40" s="247" t="s">
        <v>354</v>
      </c>
      <c r="F40" s="335">
        <f t="shared" si="1"/>
        <v>0</v>
      </c>
      <c r="G40" s="145">
        <f t="shared" si="3"/>
        <v>0</v>
      </c>
      <c r="H40" s="147">
        <f t="shared" si="4"/>
        <v>0</v>
      </c>
      <c r="I40" s="249">
        <v>1</v>
      </c>
      <c r="J40" s="63">
        <v>111.00000000010368</v>
      </c>
      <c r="K40" s="9"/>
      <c r="L40" s="9"/>
      <c r="M40" s="9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5" ht="14.25">
      <c r="A41" s="17" t="s">
        <v>46</v>
      </c>
      <c r="B41" s="247" t="s">
        <v>345</v>
      </c>
      <c r="C41" s="335">
        <f t="shared" si="0"/>
        <v>0.02299999999991087</v>
      </c>
      <c r="D41" s="145">
        <f t="shared" si="2"/>
        <v>68.99999999973261</v>
      </c>
      <c r="E41" s="247" t="s">
        <v>354</v>
      </c>
      <c r="F41" s="335">
        <f t="shared" si="1"/>
        <v>0</v>
      </c>
      <c r="G41" s="145">
        <f t="shared" si="3"/>
        <v>0</v>
      </c>
      <c r="H41" s="147">
        <f t="shared" si="4"/>
        <v>0</v>
      </c>
      <c r="I41" s="249">
        <v>1</v>
      </c>
      <c r="J41" s="63">
        <v>68.99999999973261</v>
      </c>
      <c r="K41" s="9"/>
      <c r="L41" s="9"/>
      <c r="M41" s="9"/>
      <c r="P41" s="5" t="s">
        <v>105</v>
      </c>
      <c r="Q41" s="5"/>
      <c r="R41" s="5"/>
      <c r="S41" s="5"/>
      <c r="T41" s="5"/>
      <c r="U41" s="5"/>
      <c r="V41" s="5"/>
      <c r="W41" s="5"/>
      <c r="X41" s="5"/>
      <c r="Y41" s="5"/>
    </row>
    <row r="42" spans="1:13" ht="14.25">
      <c r="A42" s="17" t="s">
        <v>47</v>
      </c>
      <c r="B42" s="247" t="s">
        <v>346</v>
      </c>
      <c r="C42" s="335">
        <f t="shared" si="0"/>
        <v>0.029999999999972715</v>
      </c>
      <c r="D42" s="145">
        <f t="shared" si="2"/>
        <v>89.99999999991815</v>
      </c>
      <c r="E42" s="247" t="s">
        <v>354</v>
      </c>
      <c r="F42" s="335">
        <f t="shared" si="1"/>
        <v>0</v>
      </c>
      <c r="G42" s="145">
        <f t="shared" si="3"/>
        <v>0</v>
      </c>
      <c r="H42" s="147">
        <f t="shared" si="4"/>
        <v>0</v>
      </c>
      <c r="I42" s="249">
        <v>1</v>
      </c>
      <c r="J42" s="63">
        <v>89.99999999991815</v>
      </c>
      <c r="K42" s="9"/>
      <c r="L42" s="9"/>
      <c r="M42" s="9"/>
    </row>
    <row r="43" spans="1:27" ht="14.25">
      <c r="A43" s="17" t="s">
        <v>48</v>
      </c>
      <c r="B43" s="247" t="s">
        <v>347</v>
      </c>
      <c r="C43" s="335">
        <f t="shared" si="0"/>
        <v>0.03999999999996362</v>
      </c>
      <c r="D43" s="145">
        <f t="shared" si="2"/>
        <v>119.99999999989086</v>
      </c>
      <c r="E43" s="247" t="s">
        <v>354</v>
      </c>
      <c r="F43" s="335">
        <f t="shared" si="1"/>
        <v>0</v>
      </c>
      <c r="G43" s="145">
        <f t="shared" si="3"/>
        <v>0</v>
      </c>
      <c r="H43" s="147">
        <f t="shared" si="4"/>
        <v>0</v>
      </c>
      <c r="I43" s="249">
        <v>1</v>
      </c>
      <c r="J43" s="63">
        <v>119.99999999989086</v>
      </c>
      <c r="K43" s="9"/>
      <c r="L43" s="9"/>
      <c r="M43" s="9"/>
      <c r="O43" s="71" t="s">
        <v>109</v>
      </c>
      <c r="P43" s="48"/>
      <c r="Q43" s="71" t="s">
        <v>102</v>
      </c>
      <c r="R43" s="48"/>
      <c r="S43" s="53" t="s">
        <v>100</v>
      </c>
      <c r="T43" s="48"/>
      <c r="U43" s="53" t="s">
        <v>106</v>
      </c>
      <c r="V43" s="48"/>
      <c r="W43" s="53" t="s">
        <v>111</v>
      </c>
      <c r="X43" s="54"/>
      <c r="Y43" s="48"/>
      <c r="Z43" s="53"/>
      <c r="AA43" s="48"/>
    </row>
    <row r="44" spans="1:27" ht="14.25">
      <c r="A44" s="17" t="s">
        <v>49</v>
      </c>
      <c r="B44" s="247" t="s">
        <v>348</v>
      </c>
      <c r="C44" s="335">
        <f t="shared" si="0"/>
        <v>0.03999999999996362</v>
      </c>
      <c r="D44" s="145">
        <f t="shared" si="2"/>
        <v>119.99999999989086</v>
      </c>
      <c r="E44" s="247" t="s">
        <v>354</v>
      </c>
      <c r="F44" s="335">
        <f t="shared" si="1"/>
        <v>0</v>
      </c>
      <c r="G44" s="145">
        <f t="shared" si="3"/>
        <v>0</v>
      </c>
      <c r="H44" s="147">
        <f t="shared" si="4"/>
        <v>0</v>
      </c>
      <c r="I44" s="249">
        <v>1</v>
      </c>
      <c r="J44" s="63">
        <v>119.99999999989086</v>
      </c>
      <c r="K44" s="9"/>
      <c r="L44" s="9"/>
      <c r="M44" s="9"/>
      <c r="O44" s="49"/>
      <c r="P44" s="50"/>
      <c r="Q44" s="49" t="s">
        <v>110</v>
      </c>
      <c r="R44" s="50"/>
      <c r="S44" s="49" t="s">
        <v>101</v>
      </c>
      <c r="T44" s="50"/>
      <c r="U44" s="49" t="s">
        <v>107</v>
      </c>
      <c r="V44" s="50"/>
      <c r="W44" s="49" t="s">
        <v>112</v>
      </c>
      <c r="X44" s="3"/>
      <c r="Y44" s="50"/>
      <c r="Z44" s="49" t="s">
        <v>114</v>
      </c>
      <c r="AA44" s="50"/>
    </row>
    <row r="45" spans="1:27" ht="14.25">
      <c r="A45" s="17" t="s">
        <v>50</v>
      </c>
      <c r="B45" s="247" t="s">
        <v>349</v>
      </c>
      <c r="C45" s="335">
        <f t="shared" si="0"/>
        <v>0.040000000000190994</v>
      </c>
      <c r="D45" s="145">
        <f t="shared" si="2"/>
        <v>120.00000000057298</v>
      </c>
      <c r="E45" s="247" t="s">
        <v>354</v>
      </c>
      <c r="F45" s="335">
        <f t="shared" si="1"/>
        <v>0</v>
      </c>
      <c r="G45" s="145">
        <f t="shared" si="3"/>
        <v>0</v>
      </c>
      <c r="H45" s="147">
        <f t="shared" si="4"/>
        <v>0</v>
      </c>
      <c r="I45" s="249">
        <v>1</v>
      </c>
      <c r="J45" s="63">
        <v>120.00000000057298</v>
      </c>
      <c r="K45" s="9"/>
      <c r="L45" s="9"/>
      <c r="M45" s="9"/>
      <c r="O45" s="49"/>
      <c r="P45" s="50"/>
      <c r="Q45" s="49"/>
      <c r="R45" s="50"/>
      <c r="S45" s="49"/>
      <c r="T45" s="50"/>
      <c r="U45" s="49"/>
      <c r="V45" s="50"/>
      <c r="W45" s="49" t="s">
        <v>113</v>
      </c>
      <c r="X45" s="3"/>
      <c r="Y45" s="50"/>
      <c r="Z45" s="49"/>
      <c r="AA45" s="50"/>
    </row>
    <row r="46" spans="1:27" ht="14.25">
      <c r="A46" s="17" t="s">
        <v>51</v>
      </c>
      <c r="B46" s="247" t="s">
        <v>350</v>
      </c>
      <c r="C46" s="335">
        <f t="shared" si="0"/>
        <v>0.01999999999998181</v>
      </c>
      <c r="D46" s="145">
        <f t="shared" si="2"/>
        <v>59.99999999994543</v>
      </c>
      <c r="E46" s="247" t="s">
        <v>354</v>
      </c>
      <c r="F46" s="335">
        <f t="shared" si="1"/>
        <v>0</v>
      </c>
      <c r="G46" s="145">
        <f t="shared" si="3"/>
        <v>0</v>
      </c>
      <c r="H46" s="147">
        <f t="shared" si="4"/>
        <v>0</v>
      </c>
      <c r="I46" s="249">
        <v>1</v>
      </c>
      <c r="J46" s="63">
        <v>59.99999999994543</v>
      </c>
      <c r="K46" s="9"/>
      <c r="L46" s="9"/>
      <c r="M46" s="9"/>
      <c r="O46" s="51"/>
      <c r="P46" s="52"/>
      <c r="Q46" s="51"/>
      <c r="R46" s="52"/>
      <c r="S46" s="51"/>
      <c r="T46" s="52"/>
      <c r="U46" s="51"/>
      <c r="V46" s="52"/>
      <c r="W46" s="51" t="s">
        <v>108</v>
      </c>
      <c r="X46" s="55"/>
      <c r="Y46" s="52"/>
      <c r="Z46" s="51"/>
      <c r="AA46" s="52"/>
    </row>
    <row r="47" spans="1:27" ht="14.25">
      <c r="A47" s="17" t="s">
        <v>52</v>
      </c>
      <c r="B47" s="247" t="s">
        <v>351</v>
      </c>
      <c r="C47" s="335">
        <f t="shared" si="0"/>
        <v>0.029999999999972715</v>
      </c>
      <c r="D47" s="145">
        <f t="shared" si="2"/>
        <v>89.99999999991815</v>
      </c>
      <c r="E47" s="247" t="s">
        <v>354</v>
      </c>
      <c r="F47" s="335">
        <f t="shared" si="1"/>
        <v>0</v>
      </c>
      <c r="G47" s="145">
        <f t="shared" si="3"/>
        <v>0</v>
      </c>
      <c r="H47" s="147">
        <f t="shared" si="4"/>
        <v>0</v>
      </c>
      <c r="I47" s="249">
        <v>1</v>
      </c>
      <c r="J47" s="63">
        <v>89.99999999991815</v>
      </c>
      <c r="K47" s="9"/>
      <c r="L47" s="9"/>
      <c r="M47" s="9"/>
      <c r="O47" s="61"/>
      <c r="P47" s="59"/>
      <c r="Q47" s="61"/>
      <c r="R47" s="59"/>
      <c r="S47" s="61"/>
      <c r="T47" s="59"/>
      <c r="U47" s="61"/>
      <c r="V47" s="59"/>
      <c r="W47" s="61"/>
      <c r="X47" s="62"/>
      <c r="Y47" s="59"/>
      <c r="Z47" s="61"/>
      <c r="AA47" s="59"/>
    </row>
    <row r="48" spans="1:27" ht="14.25">
      <c r="A48" s="17" t="s">
        <v>53</v>
      </c>
      <c r="B48" s="247" t="s">
        <v>352</v>
      </c>
      <c r="C48" s="335">
        <f t="shared" si="0"/>
        <v>0.01999999999998181</v>
      </c>
      <c r="D48" s="145">
        <f t="shared" si="2"/>
        <v>59.99999999994543</v>
      </c>
      <c r="E48" s="247" t="s">
        <v>354</v>
      </c>
      <c r="F48" s="335">
        <f t="shared" si="1"/>
        <v>0</v>
      </c>
      <c r="G48" s="145">
        <f t="shared" si="3"/>
        <v>0</v>
      </c>
      <c r="H48" s="147">
        <f t="shared" si="4"/>
        <v>0</v>
      </c>
      <c r="I48" s="249">
        <v>1</v>
      </c>
      <c r="J48" s="63">
        <v>59.99999999994543</v>
      </c>
      <c r="K48" s="9"/>
      <c r="L48" s="9"/>
      <c r="M48" s="9"/>
      <c r="O48" s="61"/>
      <c r="P48" s="59"/>
      <c r="Q48" s="61"/>
      <c r="R48" s="59"/>
      <c r="S48" s="61"/>
      <c r="T48" s="59"/>
      <c r="U48" s="61"/>
      <c r="V48" s="59"/>
      <c r="W48" s="61"/>
      <c r="X48" s="62"/>
      <c r="Y48" s="59"/>
      <c r="Z48" s="61"/>
      <c r="AA48" s="59"/>
    </row>
    <row r="49" spans="1:27" ht="14.25">
      <c r="A49" s="17" t="s">
        <v>54</v>
      </c>
      <c r="B49" s="247" t="s">
        <v>353</v>
      </c>
      <c r="C49" s="335">
        <f t="shared" si="0"/>
        <v>0.029999999999972715</v>
      </c>
      <c r="D49" s="145">
        <f t="shared" si="2"/>
        <v>89.99999999991815</v>
      </c>
      <c r="E49" s="247" t="s">
        <v>354</v>
      </c>
      <c r="F49" s="335">
        <f t="shared" si="1"/>
        <v>0</v>
      </c>
      <c r="G49" s="145">
        <f t="shared" si="3"/>
        <v>0</v>
      </c>
      <c r="H49" s="147">
        <f t="shared" si="4"/>
        <v>0</v>
      </c>
      <c r="I49" s="216">
        <v>1</v>
      </c>
      <c r="J49" s="63">
        <v>89.99999999991815</v>
      </c>
      <c r="K49" s="9"/>
      <c r="L49" s="9"/>
      <c r="M49" s="9"/>
      <c r="O49" s="61"/>
      <c r="P49" s="59"/>
      <c r="Q49" s="61"/>
      <c r="R49" s="59"/>
      <c r="S49" s="61"/>
      <c r="T49" s="59"/>
      <c r="U49" s="61"/>
      <c r="V49" s="59"/>
      <c r="W49" s="61"/>
      <c r="X49" s="62"/>
      <c r="Y49" s="59"/>
      <c r="Z49" s="61"/>
      <c r="AA49" s="59"/>
    </row>
    <row r="50" spans="1:27" ht="12.75">
      <c r="A50" s="74"/>
      <c r="B50" s="75"/>
      <c r="C50" s="75" t="s">
        <v>55</v>
      </c>
      <c r="D50" s="75"/>
      <c r="E50" s="76"/>
      <c r="F50" s="400" t="s">
        <v>71</v>
      </c>
      <c r="G50" s="401"/>
      <c r="H50" s="401"/>
      <c r="I50" s="401"/>
      <c r="J50" s="401"/>
      <c r="K50" s="77" t="s">
        <v>118</v>
      </c>
      <c r="L50" s="78"/>
      <c r="M50" s="79"/>
      <c r="O50" s="61"/>
      <c r="P50" s="59"/>
      <c r="Q50" s="61"/>
      <c r="R50" s="59"/>
      <c r="S50" s="61"/>
      <c r="T50" s="59"/>
      <c r="U50" s="61"/>
      <c r="V50" s="59"/>
      <c r="W50" s="61"/>
      <c r="X50" s="62"/>
      <c r="Y50" s="59"/>
      <c r="Z50" s="61"/>
      <c r="AA50" s="59"/>
    </row>
    <row r="51" spans="1:27" ht="12.75">
      <c r="A51" s="80"/>
      <c r="B51" s="389" t="s">
        <v>70</v>
      </c>
      <c r="C51" s="390"/>
      <c r="D51" s="389" t="s">
        <v>56</v>
      </c>
      <c r="E51" s="390"/>
      <c r="F51" s="81" t="s">
        <v>57</v>
      </c>
      <c r="G51" s="81" t="s">
        <v>59</v>
      </c>
      <c r="H51" s="389" t="s">
        <v>61</v>
      </c>
      <c r="I51" s="386"/>
      <c r="J51" s="390"/>
      <c r="K51" s="82" t="s">
        <v>119</v>
      </c>
      <c r="L51" s="83"/>
      <c r="M51" s="84"/>
      <c r="O51" s="61"/>
      <c r="P51" s="59"/>
      <c r="Q51" s="61"/>
      <c r="R51" s="59"/>
      <c r="S51" s="61"/>
      <c r="T51" s="59"/>
      <c r="U51" s="61"/>
      <c r="V51" s="59"/>
      <c r="W51" s="61"/>
      <c r="X51" s="62"/>
      <c r="Y51" s="59"/>
      <c r="Z51" s="61"/>
      <c r="AA51" s="59"/>
    </row>
    <row r="52" spans="1:27" ht="12.75">
      <c r="A52" s="85" t="s">
        <v>62</v>
      </c>
      <c r="B52" s="86"/>
      <c r="C52" s="87"/>
      <c r="D52" s="86"/>
      <c r="E52" s="87"/>
      <c r="F52" s="88" t="s">
        <v>58</v>
      </c>
      <c r="G52" s="88" t="s">
        <v>60</v>
      </c>
      <c r="H52" s="391" t="s">
        <v>26</v>
      </c>
      <c r="I52" s="392"/>
      <c r="J52" s="393"/>
      <c r="K52" s="89" t="s">
        <v>120</v>
      </c>
      <c r="L52" s="90"/>
      <c r="M52" s="91"/>
      <c r="O52" s="61"/>
      <c r="P52" s="59"/>
      <c r="Q52" s="61"/>
      <c r="R52" s="59"/>
      <c r="S52" s="61"/>
      <c r="T52" s="59"/>
      <c r="U52" s="61"/>
      <c r="V52" s="59"/>
      <c r="W52" s="61"/>
      <c r="X52" s="62"/>
      <c r="Y52" s="59"/>
      <c r="Z52" s="61"/>
      <c r="AA52" s="59"/>
    </row>
    <row r="53" spans="1:27" ht="12.75">
      <c r="A53" s="13" t="s">
        <v>63</v>
      </c>
      <c r="B53" s="303"/>
      <c r="C53" s="302">
        <f>D26+D27+D28+D29+D30+D31+D32+D33</f>
        <v>570.0000000001637</v>
      </c>
      <c r="D53" s="304"/>
      <c r="E53" s="302">
        <v>0</v>
      </c>
      <c r="F53" s="307">
        <f>C53/8</f>
        <v>71.25000000002046</v>
      </c>
      <c r="G53" s="263">
        <v>0</v>
      </c>
      <c r="H53" s="304"/>
      <c r="I53" s="336">
        <v>71.25000000002046</v>
      </c>
      <c r="J53" s="302"/>
      <c r="K53" s="304"/>
      <c r="L53" s="305">
        <v>1</v>
      </c>
      <c r="M53" s="252"/>
      <c r="O53" s="61"/>
      <c r="P53" s="59"/>
      <c r="Q53" s="61"/>
      <c r="R53" s="59"/>
      <c r="S53" s="61"/>
      <c r="T53" s="59"/>
      <c r="U53" s="61"/>
      <c r="V53" s="59"/>
      <c r="W53" s="61"/>
      <c r="X53" s="62"/>
      <c r="Y53" s="59"/>
      <c r="Z53" s="61"/>
      <c r="AA53" s="59"/>
    </row>
    <row r="54" spans="1:27" ht="12.75">
      <c r="A54" s="13" t="s">
        <v>73</v>
      </c>
      <c r="B54" s="303"/>
      <c r="C54" s="302">
        <f>D34+D35+D36+D37+D38+D39+D40+D41</f>
        <v>690.0000000000546</v>
      </c>
      <c r="D54" s="304"/>
      <c r="E54" s="302">
        <v>0</v>
      </c>
      <c r="F54" s="307">
        <f>C54/8</f>
        <v>86.25000000000682</v>
      </c>
      <c r="G54" s="263">
        <v>0</v>
      </c>
      <c r="H54" s="304"/>
      <c r="I54" s="336">
        <v>86.25000000000682</v>
      </c>
      <c r="J54" s="302"/>
      <c r="K54" s="304"/>
      <c r="L54" s="305">
        <v>1</v>
      </c>
      <c r="M54" s="252"/>
      <c r="O54" s="61"/>
      <c r="P54" s="59"/>
      <c r="Q54" s="61"/>
      <c r="R54" s="59"/>
      <c r="S54" s="61"/>
      <c r="T54" s="59"/>
      <c r="U54" s="61"/>
      <c r="V54" s="59"/>
      <c r="W54" s="61"/>
      <c r="X54" s="62"/>
      <c r="Y54" s="59"/>
      <c r="Z54" s="61"/>
      <c r="AA54" s="59"/>
    </row>
    <row r="55" spans="1:27" ht="12.75">
      <c r="A55" s="13" t="s">
        <v>64</v>
      </c>
      <c r="B55" s="303"/>
      <c r="C55" s="302">
        <f>D42+D43+D44+D45+D46+D47+D48+D49</f>
        <v>750</v>
      </c>
      <c r="D55" s="304"/>
      <c r="E55" s="302">
        <v>0</v>
      </c>
      <c r="F55" s="307">
        <f>C55/8</f>
        <v>93.75</v>
      </c>
      <c r="G55" s="263">
        <v>0</v>
      </c>
      <c r="H55" s="304"/>
      <c r="I55" s="336">
        <v>93.75</v>
      </c>
      <c r="J55" s="302"/>
      <c r="K55" s="304"/>
      <c r="L55" s="305">
        <v>1</v>
      </c>
      <c r="M55" s="252"/>
      <c r="O55" s="61"/>
      <c r="P55" s="59"/>
      <c r="Q55" s="61"/>
      <c r="R55" s="59"/>
      <c r="S55" s="61"/>
      <c r="T55" s="59"/>
      <c r="U55" s="61"/>
      <c r="V55" s="59"/>
      <c r="W55" s="61"/>
      <c r="X55" s="62"/>
      <c r="Y55" s="59"/>
      <c r="Z55" s="61"/>
      <c r="AA55" s="59"/>
    </row>
    <row r="56" spans="1:13" ht="12.75">
      <c r="A56" s="13" t="s">
        <v>74</v>
      </c>
      <c r="B56" s="303"/>
      <c r="C56" s="302">
        <f>C55+C54+C53</f>
        <v>2010.0000000002183</v>
      </c>
      <c r="D56" s="304"/>
      <c r="E56" s="302">
        <v>0</v>
      </c>
      <c r="F56" s="307">
        <f>C56/24</f>
        <v>83.7500000000091</v>
      </c>
      <c r="G56" s="263">
        <v>0</v>
      </c>
      <c r="H56" s="304"/>
      <c r="I56" s="336">
        <v>83.7500000000091</v>
      </c>
      <c r="J56" s="302"/>
      <c r="K56" s="304"/>
      <c r="L56" s="305">
        <v>1</v>
      </c>
      <c r="M56" s="252"/>
    </row>
    <row r="57" spans="1:13" ht="15">
      <c r="A57" s="10"/>
      <c r="B57" s="11"/>
      <c r="C57" s="11"/>
      <c r="D57" s="11"/>
      <c r="E57" s="7"/>
      <c r="F57" s="5"/>
      <c r="G57" s="5"/>
      <c r="H57" s="5"/>
      <c r="I57" s="5"/>
      <c r="J57" s="5"/>
      <c r="K57" s="5"/>
      <c r="L57" s="5"/>
      <c r="M57" s="5"/>
    </row>
    <row r="58" spans="1:13" ht="14.25">
      <c r="A58" s="12"/>
      <c r="B58" s="8"/>
      <c r="C58" s="8"/>
      <c r="D58" s="8"/>
      <c r="E58" s="8"/>
      <c r="F58" s="5"/>
      <c r="G58" s="5"/>
      <c r="H58" s="5"/>
      <c r="I58" s="5"/>
      <c r="J58" s="5"/>
      <c r="K58" s="5"/>
      <c r="L58" s="5"/>
      <c r="M58" s="5"/>
    </row>
    <row r="59" spans="1:14" ht="14.25">
      <c r="A59" s="73" t="s">
        <v>65</v>
      </c>
      <c r="B59" s="14"/>
      <c r="C59" s="14"/>
      <c r="D59" s="14"/>
      <c r="E59" s="3"/>
      <c r="J59" s="5"/>
      <c r="K59" s="12"/>
      <c r="L59" s="8"/>
      <c r="M59" s="8"/>
      <c r="N59" s="3"/>
    </row>
    <row r="60" spans="1:14" ht="14.25">
      <c r="A60" s="2" t="s">
        <v>66</v>
      </c>
      <c r="B60" s="3"/>
      <c r="C60" s="3"/>
      <c r="D60" s="3"/>
      <c r="E60" s="3"/>
      <c r="G60" t="s">
        <v>117</v>
      </c>
      <c r="J60" s="5"/>
      <c r="K60" s="12"/>
      <c r="L60" s="8"/>
      <c r="M60" s="8"/>
      <c r="N60" s="3"/>
    </row>
    <row r="61" spans="1:14" ht="14.25">
      <c r="A61" s="2"/>
      <c r="B61" s="1" t="s">
        <v>68</v>
      </c>
      <c r="J61" s="5"/>
      <c r="K61" s="8"/>
      <c r="L61" s="8"/>
      <c r="M61" s="8"/>
      <c r="N61" s="3"/>
    </row>
    <row r="62" spans="1:13" ht="14.25">
      <c r="A62" s="2" t="s">
        <v>67</v>
      </c>
      <c r="G62" t="s">
        <v>117</v>
      </c>
      <c r="J62" s="5"/>
      <c r="K62" s="5"/>
      <c r="L62" s="5"/>
      <c r="M62" s="5"/>
    </row>
    <row r="63" spans="2:13" ht="14.25">
      <c r="B63" s="1" t="s">
        <v>68</v>
      </c>
      <c r="J63" s="5"/>
      <c r="K63" s="5"/>
      <c r="L63" s="5"/>
      <c r="M63" s="5"/>
    </row>
    <row r="64" spans="1:15" ht="14.25">
      <c r="A64" s="2" t="s">
        <v>69</v>
      </c>
      <c r="G64" t="s">
        <v>117</v>
      </c>
      <c r="J64" s="5"/>
      <c r="K64" s="5"/>
      <c r="L64" s="5"/>
      <c r="M64" s="5"/>
      <c r="O64" t="s">
        <v>115</v>
      </c>
    </row>
    <row r="65" spans="2:19" ht="14.25">
      <c r="B65" s="1" t="s">
        <v>68</v>
      </c>
      <c r="J65" s="5"/>
      <c r="K65" s="5"/>
      <c r="L65" s="5"/>
      <c r="M65" s="5"/>
      <c r="S65" s="1" t="s">
        <v>116</v>
      </c>
    </row>
    <row r="66" spans="1:13" ht="14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27" ht="14.25">
      <c r="A67" t="s">
        <v>0</v>
      </c>
      <c r="H67" s="5" t="s">
        <v>318</v>
      </c>
      <c r="I67" s="5"/>
      <c r="J67" s="5"/>
      <c r="K67" s="5"/>
      <c r="L67" s="5"/>
      <c r="M67" s="5"/>
      <c r="O67" s="5"/>
      <c r="P67" s="5"/>
      <c r="Q67" s="5" t="s">
        <v>76</v>
      </c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 ht="14.25">
      <c r="A68" s="1" t="s">
        <v>72</v>
      </c>
      <c r="H68" s="5" t="s">
        <v>134</v>
      </c>
      <c r="I68" s="5"/>
      <c r="J68" s="5"/>
      <c r="K68" s="5"/>
      <c r="L68" s="5"/>
      <c r="M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ht="15">
      <c r="A69" s="4"/>
      <c r="B69" s="4"/>
      <c r="C69" s="4"/>
      <c r="D69" s="4"/>
      <c r="E69" s="4"/>
      <c r="H69" s="5" t="s">
        <v>138</v>
      </c>
      <c r="I69" s="5"/>
      <c r="J69" s="5"/>
      <c r="K69" s="5"/>
      <c r="L69" s="5"/>
      <c r="M69" s="5"/>
      <c r="O69" s="5"/>
      <c r="P69" s="5"/>
      <c r="Q69" s="5"/>
      <c r="R69" s="5"/>
      <c r="S69" s="5" t="s">
        <v>95</v>
      </c>
      <c r="T69" s="4"/>
      <c r="U69" s="4"/>
      <c r="V69" s="4"/>
      <c r="W69" s="5"/>
      <c r="X69" s="5"/>
      <c r="Y69" s="5"/>
      <c r="Z69" s="5"/>
      <c r="AA69" s="5"/>
    </row>
    <row r="70" spans="1:27" ht="14.25">
      <c r="A70" s="5" t="s">
        <v>1</v>
      </c>
      <c r="B70" s="5"/>
      <c r="C70" s="5"/>
      <c r="D70" s="5"/>
      <c r="E70" s="5"/>
      <c r="H70" s="5" t="s">
        <v>29</v>
      </c>
      <c r="I70" s="5"/>
      <c r="J70" s="5"/>
      <c r="K70" s="5"/>
      <c r="L70" s="5"/>
      <c r="M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 ht="14.25">
      <c r="A71" s="5" t="s">
        <v>2</v>
      </c>
      <c r="B71" s="5"/>
      <c r="C71" s="5"/>
      <c r="D71" s="5"/>
      <c r="E71" s="5"/>
      <c r="O71" s="8"/>
      <c r="P71" s="8"/>
      <c r="Q71" s="8"/>
      <c r="R71" s="8"/>
      <c r="S71" s="18"/>
      <c r="T71" s="19"/>
      <c r="U71" s="5"/>
      <c r="V71" s="5"/>
      <c r="W71" s="5"/>
      <c r="X71" s="5"/>
      <c r="Y71" s="5"/>
      <c r="Z71" s="5"/>
      <c r="AA71" s="5"/>
    </row>
    <row r="72" spans="1:27" ht="12.75">
      <c r="A72" t="s">
        <v>0</v>
      </c>
      <c r="O72" s="29" t="s">
        <v>77</v>
      </c>
      <c r="P72" s="40" t="s">
        <v>91</v>
      </c>
      <c r="Q72" s="41"/>
      <c r="R72" s="29"/>
      <c r="S72" s="33" t="s">
        <v>80</v>
      </c>
      <c r="T72" s="34"/>
      <c r="U72" s="21" t="s">
        <v>85</v>
      </c>
      <c r="V72" s="22"/>
      <c r="W72" s="21" t="s">
        <v>87</v>
      </c>
      <c r="X72" s="27"/>
      <c r="Y72" s="22"/>
      <c r="Z72" s="21"/>
      <c r="AA72" s="22"/>
    </row>
    <row r="73" spans="1:27" ht="12.75">
      <c r="A73" s="1" t="s">
        <v>3</v>
      </c>
      <c r="O73" s="30" t="s">
        <v>23</v>
      </c>
      <c r="P73" s="42" t="s">
        <v>92</v>
      </c>
      <c r="Q73" s="43"/>
      <c r="R73" s="30" t="s">
        <v>78</v>
      </c>
      <c r="S73" s="35" t="s">
        <v>81</v>
      </c>
      <c r="T73" s="36"/>
      <c r="U73" s="23" t="s">
        <v>83</v>
      </c>
      <c r="V73" s="24"/>
      <c r="W73" s="23" t="s">
        <v>86</v>
      </c>
      <c r="X73" s="20"/>
      <c r="Y73" s="24"/>
      <c r="Z73" s="23" t="s">
        <v>90</v>
      </c>
      <c r="AA73" s="24"/>
    </row>
    <row r="74" spans="15:27" ht="12.75">
      <c r="O74" s="30"/>
      <c r="P74" s="42" t="s">
        <v>93</v>
      </c>
      <c r="Q74" s="43"/>
      <c r="R74" s="30" t="s">
        <v>79</v>
      </c>
      <c r="S74" s="37" t="s">
        <v>82</v>
      </c>
      <c r="T74" s="36"/>
      <c r="U74" s="23" t="s">
        <v>84</v>
      </c>
      <c r="V74" s="24"/>
      <c r="W74" s="23" t="s">
        <v>88</v>
      </c>
      <c r="X74" s="20"/>
      <c r="Y74" s="24"/>
      <c r="Z74" s="23"/>
      <c r="AA74" s="24"/>
    </row>
    <row r="75" spans="4:27" ht="15">
      <c r="D75" s="5"/>
      <c r="E75" s="5" t="s">
        <v>75</v>
      </c>
      <c r="F75" s="5"/>
      <c r="G75" s="5"/>
      <c r="H75" s="5"/>
      <c r="I75" s="5"/>
      <c r="J75" s="5"/>
      <c r="K75" s="5"/>
      <c r="L75" s="5"/>
      <c r="M75" s="5"/>
      <c r="O75" s="31"/>
      <c r="P75" s="44"/>
      <c r="Q75" s="45"/>
      <c r="R75" s="32"/>
      <c r="S75" s="38"/>
      <c r="T75" s="39"/>
      <c r="U75" s="25"/>
      <c r="V75" s="26"/>
      <c r="W75" s="25" t="s">
        <v>89</v>
      </c>
      <c r="X75" s="28"/>
      <c r="Y75" s="26"/>
      <c r="Z75" s="25"/>
      <c r="AA75" s="26"/>
    </row>
    <row r="76" spans="4:27" ht="15">
      <c r="D76" s="16" t="s">
        <v>4</v>
      </c>
      <c r="E76" s="16"/>
      <c r="F76" s="16"/>
      <c r="G76" s="16"/>
      <c r="H76" s="16"/>
      <c r="I76" s="16"/>
      <c r="J76" s="16"/>
      <c r="K76" s="16"/>
      <c r="L76" s="16"/>
      <c r="M76" s="5"/>
      <c r="O76" s="57">
        <v>1</v>
      </c>
      <c r="P76" s="394" t="s">
        <v>255</v>
      </c>
      <c r="Q76" s="395"/>
      <c r="R76" s="69">
        <v>160</v>
      </c>
      <c r="S76" s="61"/>
      <c r="T76" s="59"/>
      <c r="U76" s="61"/>
      <c r="V76" s="59"/>
      <c r="W76" s="61"/>
      <c r="X76" s="62"/>
      <c r="Y76" s="59"/>
      <c r="Z76" s="61"/>
      <c r="AA76" s="59"/>
    </row>
    <row r="77" spans="4:27" ht="15">
      <c r="D77" s="16" t="s">
        <v>326</v>
      </c>
      <c r="E77" s="16"/>
      <c r="F77" s="16"/>
      <c r="G77" s="16"/>
      <c r="H77" s="16"/>
      <c r="I77" s="16"/>
      <c r="J77" s="16"/>
      <c r="K77" s="16"/>
      <c r="L77" s="16"/>
      <c r="M77" s="5"/>
      <c r="O77" s="57">
        <v>2</v>
      </c>
      <c r="P77" s="396" t="s">
        <v>256</v>
      </c>
      <c r="Q77" s="397"/>
      <c r="R77" s="69">
        <v>180</v>
      </c>
      <c r="S77" s="61"/>
      <c r="T77" s="59"/>
      <c r="U77" s="61"/>
      <c r="V77" s="59"/>
      <c r="W77" s="61"/>
      <c r="X77" s="62"/>
      <c r="Y77" s="59"/>
      <c r="Z77" s="61"/>
      <c r="AA77" s="59"/>
    </row>
    <row r="78" spans="4:27" ht="14.25">
      <c r="D78" s="5"/>
      <c r="E78" s="5"/>
      <c r="F78" s="5"/>
      <c r="G78" s="5"/>
      <c r="H78" s="5"/>
      <c r="I78" s="5"/>
      <c r="J78" s="5"/>
      <c r="K78" s="5"/>
      <c r="L78" s="5"/>
      <c r="M78" s="5"/>
      <c r="O78" s="63">
        <v>3</v>
      </c>
      <c r="P78" s="58"/>
      <c r="Q78" s="59"/>
      <c r="R78" s="60"/>
      <c r="S78" s="61"/>
      <c r="T78" s="59"/>
      <c r="U78" s="61"/>
      <c r="V78" s="59"/>
      <c r="W78" s="61"/>
      <c r="X78" s="62"/>
      <c r="Y78" s="59"/>
      <c r="Z78" s="61"/>
      <c r="AA78" s="59"/>
    </row>
    <row r="79" spans="4:27" ht="14.25">
      <c r="D79" s="5"/>
      <c r="E79" s="5"/>
      <c r="F79" s="5"/>
      <c r="G79" s="5"/>
      <c r="H79" s="5"/>
      <c r="I79" s="5"/>
      <c r="J79" s="5"/>
      <c r="K79" s="5"/>
      <c r="L79" s="5"/>
      <c r="M79" s="5"/>
      <c r="O79" s="57">
        <v>4</v>
      </c>
      <c r="P79" s="61"/>
      <c r="Q79" s="59"/>
      <c r="R79" s="60"/>
      <c r="S79" s="61"/>
      <c r="T79" s="59"/>
      <c r="U79" s="61"/>
      <c r="V79" s="59"/>
      <c r="W79" s="61"/>
      <c r="X79" s="62"/>
      <c r="Y79" s="59"/>
      <c r="Z79" s="61"/>
      <c r="AA79" s="59"/>
    </row>
    <row r="80" spans="6:27" ht="15">
      <c r="F80" s="16" t="s">
        <v>5</v>
      </c>
      <c r="G80" s="16"/>
      <c r="H80" s="5"/>
      <c r="I80" s="5"/>
      <c r="O80" s="57">
        <v>5</v>
      </c>
      <c r="P80" s="58"/>
      <c r="Q80" s="59"/>
      <c r="R80" s="60"/>
      <c r="S80" s="61"/>
      <c r="T80" s="59"/>
      <c r="U80" s="61"/>
      <c r="V80" s="59"/>
      <c r="W80" s="61"/>
      <c r="X80" s="62"/>
      <c r="Y80" s="59"/>
      <c r="Z80" s="61"/>
      <c r="AA80" s="59"/>
    </row>
    <row r="81" spans="15:27" ht="14.25">
      <c r="O81" s="63">
        <v>6</v>
      </c>
      <c r="P81" s="64"/>
      <c r="Q81" s="65"/>
      <c r="R81" s="9"/>
      <c r="S81" s="66"/>
      <c r="T81" s="67"/>
      <c r="U81" s="64"/>
      <c r="V81" s="65"/>
      <c r="W81" s="64"/>
      <c r="X81" s="68"/>
      <c r="Y81" s="65"/>
      <c r="Z81" s="61"/>
      <c r="AA81" s="59"/>
    </row>
    <row r="82" spans="1:27" ht="14.25">
      <c r="A82" s="5"/>
      <c r="B82" s="5"/>
      <c r="C82" s="6" t="s">
        <v>302</v>
      </c>
      <c r="D82" s="6"/>
      <c r="E82" s="6"/>
      <c r="F82" s="6"/>
      <c r="G82" s="6"/>
      <c r="H82" s="6"/>
      <c r="I82" s="6"/>
      <c r="J82" s="6"/>
      <c r="K82" s="6"/>
      <c r="L82" s="6"/>
      <c r="M82" s="5"/>
      <c r="O82" s="69"/>
      <c r="P82" s="61"/>
      <c r="Q82" s="59"/>
      <c r="R82" s="60"/>
      <c r="S82" s="70"/>
      <c r="T82" s="59"/>
      <c r="U82" s="61"/>
      <c r="V82" s="59"/>
      <c r="W82" s="61"/>
      <c r="X82" s="62"/>
      <c r="Y82" s="59"/>
      <c r="Z82" s="61"/>
      <c r="AA82" s="59"/>
    </row>
    <row r="83" spans="1:27" ht="14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O83" s="69"/>
      <c r="P83" s="61"/>
      <c r="Q83" s="59"/>
      <c r="R83" s="60"/>
      <c r="S83" s="64"/>
      <c r="T83" s="59"/>
      <c r="U83" s="61"/>
      <c r="V83" s="59"/>
      <c r="W83" s="61"/>
      <c r="X83" s="62"/>
      <c r="Y83" s="59"/>
      <c r="Z83" s="61"/>
      <c r="AA83" s="59"/>
    </row>
    <row r="84" spans="1:27" ht="12.75">
      <c r="A84" s="81"/>
      <c r="B84" s="92" t="s">
        <v>139</v>
      </c>
      <c r="C84" s="93"/>
      <c r="D84" s="94"/>
      <c r="E84" s="92" t="s">
        <v>140</v>
      </c>
      <c r="F84" s="93"/>
      <c r="G84" s="94"/>
      <c r="H84" s="382" t="s">
        <v>24</v>
      </c>
      <c r="I84" s="382" t="s">
        <v>25</v>
      </c>
      <c r="J84" s="402" t="s">
        <v>27</v>
      </c>
      <c r="K84" s="77" t="s">
        <v>18</v>
      </c>
      <c r="L84" s="79"/>
      <c r="M84" s="402" t="s">
        <v>28</v>
      </c>
      <c r="O84" s="69"/>
      <c r="P84" s="61"/>
      <c r="Q84" s="59"/>
      <c r="R84" s="60"/>
      <c r="S84" s="61"/>
      <c r="T84" s="59"/>
      <c r="U84" s="61"/>
      <c r="V84" s="59"/>
      <c r="W84" s="61"/>
      <c r="X84" s="62"/>
      <c r="Y84" s="59"/>
      <c r="Z84" s="61"/>
      <c r="AA84" s="59"/>
    </row>
    <row r="85" spans="1:13" ht="12.75" customHeight="1">
      <c r="A85" s="15"/>
      <c r="B85" s="95" t="s">
        <v>6</v>
      </c>
      <c r="C85" s="14"/>
      <c r="D85" s="96"/>
      <c r="E85" s="95" t="s">
        <v>11</v>
      </c>
      <c r="F85" s="14"/>
      <c r="G85" s="96"/>
      <c r="H85" s="383"/>
      <c r="I85" s="383"/>
      <c r="J85" s="387"/>
      <c r="K85" s="82" t="s">
        <v>19</v>
      </c>
      <c r="L85" s="84"/>
      <c r="M85" s="387"/>
    </row>
    <row r="86" spans="1:27" ht="12.75">
      <c r="A86" s="15" t="s">
        <v>8</v>
      </c>
      <c r="B86" s="95" t="s">
        <v>7</v>
      </c>
      <c r="C86" s="14"/>
      <c r="D86" s="96"/>
      <c r="E86" s="95" t="s">
        <v>7</v>
      </c>
      <c r="F86" s="14"/>
      <c r="G86" s="96"/>
      <c r="H86" s="383"/>
      <c r="I86" s="383"/>
      <c r="J86" s="387"/>
      <c r="K86" s="82" t="s">
        <v>21</v>
      </c>
      <c r="L86" s="84"/>
      <c r="M86" s="387"/>
      <c r="O86" s="3"/>
      <c r="P86" s="3"/>
      <c r="Q86" s="3"/>
      <c r="R86" s="3"/>
      <c r="S86" s="20"/>
      <c r="T86" s="20"/>
      <c r="U86" s="20"/>
      <c r="V86" s="20"/>
      <c r="W86" s="20"/>
      <c r="X86" s="3"/>
      <c r="Y86" s="3"/>
      <c r="Z86" s="3"/>
      <c r="AA86" s="3"/>
    </row>
    <row r="87" spans="1:27" ht="12.75">
      <c r="A87" s="15" t="s">
        <v>9</v>
      </c>
      <c r="B87" s="86" t="s">
        <v>132</v>
      </c>
      <c r="C87" s="97"/>
      <c r="D87" s="87"/>
      <c r="E87" s="86" t="s">
        <v>132</v>
      </c>
      <c r="F87" s="97"/>
      <c r="G87" s="87"/>
      <c r="H87" s="383"/>
      <c r="I87" s="383"/>
      <c r="J87" s="387"/>
      <c r="K87" s="89" t="s">
        <v>20</v>
      </c>
      <c r="L87" s="91"/>
      <c r="M87" s="387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3" ht="12.75">
      <c r="A88" s="15" t="s">
        <v>10</v>
      </c>
      <c r="B88" s="81" t="s">
        <v>12</v>
      </c>
      <c r="C88" s="81" t="s">
        <v>14</v>
      </c>
      <c r="D88" s="81" t="s">
        <v>15</v>
      </c>
      <c r="E88" s="81" t="s">
        <v>12</v>
      </c>
      <c r="F88" s="81" t="s">
        <v>14</v>
      </c>
      <c r="G88" s="81" t="s">
        <v>16</v>
      </c>
      <c r="H88" s="383"/>
      <c r="I88" s="383"/>
      <c r="J88" s="387"/>
      <c r="K88" s="98"/>
      <c r="L88" s="99"/>
      <c r="M88" s="387"/>
      <c r="R88" t="s">
        <v>94</v>
      </c>
      <c r="S88" s="4"/>
      <c r="T88" s="4"/>
      <c r="U88" s="4"/>
      <c r="V88" s="4"/>
      <c r="W88" s="4"/>
    </row>
    <row r="89" spans="1:13" ht="12.75">
      <c r="A89" s="15"/>
      <c r="B89" s="15" t="s">
        <v>13</v>
      </c>
      <c r="C89" s="15" t="s">
        <v>12</v>
      </c>
      <c r="D89" s="15" t="s">
        <v>17</v>
      </c>
      <c r="E89" s="15" t="s">
        <v>13</v>
      </c>
      <c r="F89" s="15" t="s">
        <v>12</v>
      </c>
      <c r="G89" s="15" t="s">
        <v>17</v>
      </c>
      <c r="H89" s="383"/>
      <c r="I89" s="383"/>
      <c r="J89" s="387"/>
      <c r="K89" s="15" t="s">
        <v>22</v>
      </c>
      <c r="L89" s="15" t="s">
        <v>23</v>
      </c>
      <c r="M89" s="387"/>
    </row>
    <row r="90" spans="1:27" ht="12.75">
      <c r="A90" s="88"/>
      <c r="B90" s="88"/>
      <c r="C90" s="88"/>
      <c r="D90" s="88" t="s">
        <v>121</v>
      </c>
      <c r="E90" s="88"/>
      <c r="F90" s="88"/>
      <c r="G90" s="88" t="s">
        <v>121</v>
      </c>
      <c r="H90" s="384"/>
      <c r="I90" s="384"/>
      <c r="J90" s="388"/>
      <c r="K90" s="88"/>
      <c r="L90" s="88"/>
      <c r="M90" s="388"/>
      <c r="O90" s="56" t="s">
        <v>77</v>
      </c>
      <c r="P90" s="53" t="s">
        <v>91</v>
      </c>
      <c r="Q90" s="48"/>
      <c r="R90" s="53" t="s">
        <v>98</v>
      </c>
      <c r="S90" s="48"/>
      <c r="T90" s="53" t="s">
        <v>100</v>
      </c>
      <c r="U90" s="48"/>
      <c r="V90" s="53" t="s">
        <v>103</v>
      </c>
      <c r="W90" s="54"/>
      <c r="X90" s="48"/>
      <c r="Y90" s="53" t="s">
        <v>96</v>
      </c>
      <c r="Z90" s="54"/>
      <c r="AA90" s="48"/>
    </row>
    <row r="91" spans="1:27" ht="15">
      <c r="A91" s="17" t="s">
        <v>30</v>
      </c>
      <c r="B91" s="247" t="s">
        <v>355</v>
      </c>
      <c r="C91" s="262"/>
      <c r="D91" s="9"/>
      <c r="E91" s="247" t="s">
        <v>380</v>
      </c>
      <c r="F91" s="262"/>
      <c r="G91" s="9"/>
      <c r="H91" s="9"/>
      <c r="I91" s="9"/>
      <c r="J91" s="9"/>
      <c r="K91" s="9"/>
      <c r="L91" s="9"/>
      <c r="M91" s="9"/>
      <c r="O91" s="46" t="s">
        <v>23</v>
      </c>
      <c r="P91" s="49" t="s">
        <v>97</v>
      </c>
      <c r="Q91" s="50"/>
      <c r="R91" s="49" t="s">
        <v>99</v>
      </c>
      <c r="S91" s="50"/>
      <c r="T91" s="49" t="s">
        <v>101</v>
      </c>
      <c r="U91" s="50"/>
      <c r="V91" s="49" t="s">
        <v>81</v>
      </c>
      <c r="W91" s="3"/>
      <c r="X91" s="50"/>
      <c r="Y91" s="49"/>
      <c r="Z91" s="3"/>
      <c r="AA91" s="50"/>
    </row>
    <row r="92" spans="1:27" ht="12.75">
      <c r="A92" s="17" t="s">
        <v>31</v>
      </c>
      <c r="B92" s="247" t="s">
        <v>356</v>
      </c>
      <c r="C92" s="249">
        <f>B92-B91</f>
        <v>0.016000000000076398</v>
      </c>
      <c r="D92" s="242">
        <f>C92*3000</f>
        <v>48.00000000022919</v>
      </c>
      <c r="E92" s="247" t="s">
        <v>380</v>
      </c>
      <c r="F92" s="249">
        <v>0</v>
      </c>
      <c r="G92" s="63">
        <f>F92*3000</f>
        <v>0</v>
      </c>
      <c r="H92" s="249">
        <v>0</v>
      </c>
      <c r="I92" s="63">
        <v>1</v>
      </c>
      <c r="J92" s="242">
        <f>D92/I92</f>
        <v>48.00000000022919</v>
      </c>
      <c r="K92" s="217"/>
      <c r="L92" s="217"/>
      <c r="M92" s="217"/>
      <c r="O92" s="47"/>
      <c r="P92" s="51" t="s">
        <v>93</v>
      </c>
      <c r="Q92" s="52"/>
      <c r="R92" s="51"/>
      <c r="S92" s="52"/>
      <c r="T92" s="51"/>
      <c r="U92" s="52"/>
      <c r="V92" s="51"/>
      <c r="W92" s="55"/>
      <c r="X92" s="52"/>
      <c r="Y92" s="51"/>
      <c r="Z92" s="55"/>
      <c r="AA92" s="52"/>
    </row>
    <row r="93" spans="1:27" ht="12.75">
      <c r="A93" s="17" t="s">
        <v>32</v>
      </c>
      <c r="B93" s="247" t="s">
        <v>357</v>
      </c>
      <c r="C93" s="249">
        <f aca="true" t="shared" si="5" ref="C93:C115">B93-B92</f>
        <v>0.014999999999986358</v>
      </c>
      <c r="D93" s="242">
        <f aca="true" t="shared" si="6" ref="D93:D115">C93*3000</f>
        <v>44.99999999995907</v>
      </c>
      <c r="E93" s="247" t="s">
        <v>380</v>
      </c>
      <c r="F93" s="249">
        <v>0</v>
      </c>
      <c r="G93" s="63">
        <f aca="true" t="shared" si="7" ref="G93:G115">F93*3000</f>
        <v>0</v>
      </c>
      <c r="H93" s="249">
        <v>0</v>
      </c>
      <c r="I93" s="63">
        <v>1</v>
      </c>
      <c r="J93" s="242">
        <f aca="true" t="shared" si="8" ref="J93:J115">D93/I93</f>
        <v>44.99999999995907</v>
      </c>
      <c r="K93" s="217"/>
      <c r="L93" s="217"/>
      <c r="M93" s="217"/>
      <c r="O93" s="69">
        <v>1</v>
      </c>
      <c r="P93" s="61"/>
      <c r="Q93" s="59"/>
      <c r="R93" s="61"/>
      <c r="S93" s="59"/>
      <c r="T93" s="61"/>
      <c r="U93" s="59"/>
      <c r="V93" s="61"/>
      <c r="W93" s="62"/>
      <c r="X93" s="59"/>
      <c r="Y93" s="61"/>
      <c r="Z93" s="62"/>
      <c r="AA93" s="59"/>
    </row>
    <row r="94" spans="1:27" ht="12.75">
      <c r="A94" s="17" t="s">
        <v>33</v>
      </c>
      <c r="B94" s="247" t="s">
        <v>358</v>
      </c>
      <c r="C94" s="249">
        <f t="shared" si="5"/>
        <v>0.016999999999939064</v>
      </c>
      <c r="D94" s="242">
        <f t="shared" si="6"/>
        <v>50.99999999981719</v>
      </c>
      <c r="E94" s="247" t="s">
        <v>380</v>
      </c>
      <c r="F94" s="249">
        <v>0</v>
      </c>
      <c r="G94" s="63">
        <f t="shared" si="7"/>
        <v>0</v>
      </c>
      <c r="H94" s="249">
        <v>0</v>
      </c>
      <c r="I94" s="63">
        <v>1</v>
      </c>
      <c r="J94" s="242">
        <f t="shared" si="8"/>
        <v>50.99999999981719</v>
      </c>
      <c r="K94" s="217"/>
      <c r="L94" s="217"/>
      <c r="M94" s="217"/>
      <c r="O94" s="69">
        <v>2</v>
      </c>
      <c r="P94" s="61"/>
      <c r="Q94" s="59"/>
      <c r="R94" s="61"/>
      <c r="S94" s="59"/>
      <c r="T94" s="61"/>
      <c r="U94" s="59"/>
      <c r="V94" s="61"/>
      <c r="W94" s="62"/>
      <c r="X94" s="59"/>
      <c r="Y94" s="61"/>
      <c r="Z94" s="62"/>
      <c r="AA94" s="59"/>
    </row>
    <row r="95" spans="1:27" ht="12.75">
      <c r="A95" s="17" t="s">
        <v>34</v>
      </c>
      <c r="B95" s="247" t="s">
        <v>359</v>
      </c>
      <c r="C95" s="249">
        <f t="shared" si="5"/>
        <v>0.02400000000000091</v>
      </c>
      <c r="D95" s="242">
        <f t="shared" si="6"/>
        <v>72.00000000000273</v>
      </c>
      <c r="E95" s="247" t="s">
        <v>380</v>
      </c>
      <c r="F95" s="249">
        <v>0</v>
      </c>
      <c r="G95" s="63">
        <f t="shared" si="7"/>
        <v>0</v>
      </c>
      <c r="H95" s="249">
        <v>0</v>
      </c>
      <c r="I95" s="63">
        <v>1</v>
      </c>
      <c r="J95" s="242">
        <f t="shared" si="8"/>
        <v>72.00000000000273</v>
      </c>
      <c r="K95" s="217"/>
      <c r="L95" s="217"/>
      <c r="M95" s="217"/>
      <c r="O95" s="69">
        <v>3</v>
      </c>
      <c r="P95" s="61"/>
      <c r="Q95" s="59"/>
      <c r="R95" s="61"/>
      <c r="S95" s="59"/>
      <c r="T95" s="61"/>
      <c r="U95" s="59"/>
      <c r="V95" s="61"/>
      <c r="W95" s="62"/>
      <c r="X95" s="59"/>
      <c r="Y95" s="61"/>
      <c r="Z95" s="62"/>
      <c r="AA95" s="59"/>
    </row>
    <row r="96" spans="1:27" ht="12.75">
      <c r="A96" s="17" t="s">
        <v>35</v>
      </c>
      <c r="B96" s="247" t="s">
        <v>360</v>
      </c>
      <c r="C96" s="249">
        <f t="shared" si="5"/>
        <v>0.018000000000029104</v>
      </c>
      <c r="D96" s="242">
        <f t="shared" si="6"/>
        <v>54.00000000008731</v>
      </c>
      <c r="E96" s="247" t="s">
        <v>380</v>
      </c>
      <c r="F96" s="249">
        <v>0</v>
      </c>
      <c r="G96" s="63">
        <f t="shared" si="7"/>
        <v>0</v>
      </c>
      <c r="H96" s="249">
        <v>0</v>
      </c>
      <c r="I96" s="63">
        <v>1</v>
      </c>
      <c r="J96" s="242">
        <f t="shared" si="8"/>
        <v>54.00000000008731</v>
      </c>
      <c r="K96" s="217"/>
      <c r="L96" s="217"/>
      <c r="M96" s="217"/>
      <c r="O96" s="69">
        <v>4</v>
      </c>
      <c r="P96" s="61"/>
      <c r="Q96" s="59"/>
      <c r="R96" s="61"/>
      <c r="S96" s="59"/>
      <c r="T96" s="61"/>
      <c r="U96" s="59"/>
      <c r="V96" s="61"/>
      <c r="W96" s="62"/>
      <c r="X96" s="59"/>
      <c r="Y96" s="61"/>
      <c r="Z96" s="62"/>
      <c r="AA96" s="59"/>
    </row>
    <row r="97" spans="1:27" ht="12.75">
      <c r="A97" s="17" t="s">
        <v>36</v>
      </c>
      <c r="B97" s="247" t="s">
        <v>361</v>
      </c>
      <c r="C97" s="249">
        <f t="shared" si="5"/>
        <v>0.018000000000029104</v>
      </c>
      <c r="D97" s="242">
        <f t="shared" si="6"/>
        <v>54.00000000008731</v>
      </c>
      <c r="E97" s="247" t="s">
        <v>380</v>
      </c>
      <c r="F97" s="249">
        <v>0</v>
      </c>
      <c r="G97" s="63">
        <f t="shared" si="7"/>
        <v>0</v>
      </c>
      <c r="H97" s="249">
        <v>0</v>
      </c>
      <c r="I97" s="63">
        <v>1</v>
      </c>
      <c r="J97" s="242">
        <f t="shared" si="8"/>
        <v>54.00000000008731</v>
      </c>
      <c r="K97" s="217"/>
      <c r="L97" s="217"/>
      <c r="M97" s="217"/>
      <c r="O97" s="69">
        <v>5</v>
      </c>
      <c r="P97" s="61"/>
      <c r="Q97" s="59"/>
      <c r="R97" s="61"/>
      <c r="S97" s="59"/>
      <c r="T97" s="61"/>
      <c r="U97" s="59"/>
      <c r="V97" s="61"/>
      <c r="W97" s="62"/>
      <c r="X97" s="59"/>
      <c r="Y97" s="61"/>
      <c r="Z97" s="62"/>
      <c r="AA97" s="59"/>
    </row>
    <row r="98" spans="1:27" ht="12.75">
      <c r="A98" s="17" t="s">
        <v>37</v>
      </c>
      <c r="B98" s="247" t="s">
        <v>362</v>
      </c>
      <c r="C98" s="249">
        <f t="shared" si="5"/>
        <v>0.017999999999915417</v>
      </c>
      <c r="D98" s="242">
        <f t="shared" si="6"/>
        <v>53.99999999974625</v>
      </c>
      <c r="E98" s="247" t="s">
        <v>380</v>
      </c>
      <c r="F98" s="249">
        <v>0</v>
      </c>
      <c r="G98" s="63">
        <f t="shared" si="7"/>
        <v>0</v>
      </c>
      <c r="H98" s="249">
        <v>0</v>
      </c>
      <c r="I98" s="63">
        <v>1</v>
      </c>
      <c r="J98" s="242">
        <f t="shared" si="8"/>
        <v>53.99999999974625</v>
      </c>
      <c r="K98" s="217"/>
      <c r="L98" s="217"/>
      <c r="M98" s="217"/>
      <c r="O98" s="69">
        <v>6</v>
      </c>
      <c r="P98" s="61"/>
      <c r="Q98" s="59"/>
      <c r="R98" s="61"/>
      <c r="S98" s="59"/>
      <c r="T98" s="61"/>
      <c r="U98" s="59"/>
      <c r="V98" s="61"/>
      <c r="W98" s="62"/>
      <c r="X98" s="59"/>
      <c r="Y98" s="61"/>
      <c r="Z98" s="62"/>
      <c r="AA98" s="59"/>
    </row>
    <row r="99" spans="1:27" ht="12.75">
      <c r="A99" s="17" t="s">
        <v>38</v>
      </c>
      <c r="B99" s="247" t="s">
        <v>363</v>
      </c>
      <c r="C99" s="249">
        <f t="shared" si="5"/>
        <v>0.020000000000095497</v>
      </c>
      <c r="D99" s="242">
        <f t="shared" si="6"/>
        <v>60.00000000028649</v>
      </c>
      <c r="E99" s="247" t="s">
        <v>380</v>
      </c>
      <c r="F99" s="249">
        <v>0</v>
      </c>
      <c r="G99" s="63">
        <f t="shared" si="7"/>
        <v>0</v>
      </c>
      <c r="H99" s="249">
        <v>0</v>
      </c>
      <c r="I99" s="63">
        <v>1</v>
      </c>
      <c r="J99" s="242">
        <f t="shared" si="8"/>
        <v>60.00000000028649</v>
      </c>
      <c r="K99" s="217"/>
      <c r="L99" s="217"/>
      <c r="M99" s="217"/>
      <c r="O99" s="69"/>
      <c r="P99" s="61"/>
      <c r="Q99" s="59"/>
      <c r="R99" s="61"/>
      <c r="S99" s="59"/>
      <c r="T99" s="61"/>
      <c r="U99" s="59"/>
      <c r="V99" s="61"/>
      <c r="W99" s="62"/>
      <c r="X99" s="59"/>
      <c r="Y99" s="61"/>
      <c r="Z99" s="62"/>
      <c r="AA99" s="59"/>
    </row>
    <row r="100" spans="1:27" ht="12.75">
      <c r="A100" s="17" t="s">
        <v>39</v>
      </c>
      <c r="B100" s="247" t="s">
        <v>364</v>
      </c>
      <c r="C100" s="249">
        <f t="shared" si="5"/>
        <v>0.016999999999939064</v>
      </c>
      <c r="D100" s="242">
        <f t="shared" si="6"/>
        <v>50.99999999981719</v>
      </c>
      <c r="E100" s="247" t="s">
        <v>380</v>
      </c>
      <c r="F100" s="249">
        <v>0</v>
      </c>
      <c r="G100" s="63">
        <f t="shared" si="7"/>
        <v>0</v>
      </c>
      <c r="H100" s="249">
        <v>0</v>
      </c>
      <c r="I100" s="63">
        <v>1</v>
      </c>
      <c r="J100" s="242">
        <f t="shared" si="8"/>
        <v>50.99999999981719</v>
      </c>
      <c r="K100" s="217"/>
      <c r="L100" s="217"/>
      <c r="M100" s="217"/>
      <c r="O100" s="69"/>
      <c r="P100" s="61"/>
      <c r="Q100" s="59"/>
      <c r="R100" s="61"/>
      <c r="S100" s="59"/>
      <c r="T100" s="61"/>
      <c r="U100" s="59"/>
      <c r="V100" s="61"/>
      <c r="W100" s="62"/>
      <c r="X100" s="59"/>
      <c r="Y100" s="61"/>
      <c r="Z100" s="62"/>
      <c r="AA100" s="59"/>
    </row>
    <row r="101" spans="1:27" ht="12.75">
      <c r="A101" s="17" t="s">
        <v>40</v>
      </c>
      <c r="B101" s="247" t="s">
        <v>365</v>
      </c>
      <c r="C101" s="249">
        <f t="shared" si="5"/>
        <v>0.01700000000005275</v>
      </c>
      <c r="D101" s="242">
        <f t="shared" si="6"/>
        <v>51.00000000015825</v>
      </c>
      <c r="E101" s="247" t="s">
        <v>380</v>
      </c>
      <c r="F101" s="249">
        <v>0</v>
      </c>
      <c r="G101" s="63">
        <f t="shared" si="7"/>
        <v>0</v>
      </c>
      <c r="H101" s="249">
        <v>0</v>
      </c>
      <c r="I101" s="63">
        <v>1</v>
      </c>
      <c r="J101" s="242">
        <f t="shared" si="8"/>
        <v>51.00000000015825</v>
      </c>
      <c r="K101" s="217"/>
      <c r="L101" s="217"/>
      <c r="M101" s="217"/>
      <c r="O101" s="69"/>
      <c r="P101" s="61"/>
      <c r="Q101" s="59"/>
      <c r="R101" s="61"/>
      <c r="S101" s="59"/>
      <c r="T101" s="61"/>
      <c r="U101" s="59"/>
      <c r="V101" s="61"/>
      <c r="W101" s="62"/>
      <c r="X101" s="59"/>
      <c r="Y101" s="61"/>
      <c r="Z101" s="62"/>
      <c r="AA101" s="59"/>
    </row>
    <row r="102" spans="1:15" ht="12.75">
      <c r="A102" s="17" t="s">
        <v>41</v>
      </c>
      <c r="B102" s="247" t="s">
        <v>366</v>
      </c>
      <c r="C102" s="249">
        <f t="shared" si="5"/>
        <v>0.01599999999996271</v>
      </c>
      <c r="D102" s="242">
        <f t="shared" si="6"/>
        <v>47.99999999988813</v>
      </c>
      <c r="E102" s="247" t="s">
        <v>380</v>
      </c>
      <c r="F102" s="249">
        <v>0</v>
      </c>
      <c r="G102" s="63">
        <f t="shared" si="7"/>
        <v>0</v>
      </c>
      <c r="H102" s="249">
        <v>0</v>
      </c>
      <c r="I102" s="63">
        <v>1</v>
      </c>
      <c r="J102" s="242">
        <f t="shared" si="8"/>
        <v>47.99999999988813</v>
      </c>
      <c r="K102" s="217"/>
      <c r="L102" s="217"/>
      <c r="M102" s="217"/>
      <c r="O102" t="s">
        <v>104</v>
      </c>
    </row>
    <row r="103" spans="1:25" ht="14.25">
      <c r="A103" s="17" t="s">
        <v>42</v>
      </c>
      <c r="B103" s="247" t="s">
        <v>367</v>
      </c>
      <c r="C103" s="249">
        <f t="shared" si="5"/>
        <v>0.014999999999986358</v>
      </c>
      <c r="D103" s="242">
        <f t="shared" si="6"/>
        <v>44.99999999995907</v>
      </c>
      <c r="E103" s="247" t="s">
        <v>380</v>
      </c>
      <c r="F103" s="249">
        <v>0</v>
      </c>
      <c r="G103" s="63">
        <f t="shared" si="7"/>
        <v>0</v>
      </c>
      <c r="H103" s="249">
        <v>0</v>
      </c>
      <c r="I103" s="63">
        <v>1</v>
      </c>
      <c r="J103" s="242">
        <f t="shared" si="8"/>
        <v>44.99999999995907</v>
      </c>
      <c r="K103" s="217"/>
      <c r="L103" s="217"/>
      <c r="M103" s="217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1:13" ht="12.75">
      <c r="A104" s="17" t="s">
        <v>43</v>
      </c>
      <c r="B104" s="247" t="s">
        <v>368</v>
      </c>
      <c r="C104" s="249">
        <f t="shared" si="5"/>
        <v>0.020999999999958163</v>
      </c>
      <c r="D104" s="242">
        <f t="shared" si="6"/>
        <v>62.99999999987449</v>
      </c>
      <c r="E104" s="247" t="s">
        <v>380</v>
      </c>
      <c r="F104" s="249">
        <v>0</v>
      </c>
      <c r="G104" s="63">
        <f t="shared" si="7"/>
        <v>0</v>
      </c>
      <c r="H104" s="249">
        <v>0</v>
      </c>
      <c r="I104" s="63">
        <v>1</v>
      </c>
      <c r="J104" s="242">
        <f t="shared" si="8"/>
        <v>62.99999999987449</v>
      </c>
      <c r="K104" s="217"/>
      <c r="L104" s="217"/>
      <c r="M104" s="217"/>
    </row>
    <row r="105" spans="1:27" ht="12.75">
      <c r="A105" s="17" t="s">
        <v>44</v>
      </c>
      <c r="B105" s="247" t="s">
        <v>369</v>
      </c>
      <c r="C105" s="249">
        <f t="shared" si="5"/>
        <v>0.018000000000029104</v>
      </c>
      <c r="D105" s="242">
        <f t="shared" si="6"/>
        <v>54.00000000008731</v>
      </c>
      <c r="E105" s="247" t="s">
        <v>380</v>
      </c>
      <c r="F105" s="249">
        <v>0</v>
      </c>
      <c r="G105" s="63">
        <f t="shared" si="7"/>
        <v>0</v>
      </c>
      <c r="H105" s="249">
        <v>0</v>
      </c>
      <c r="I105" s="63">
        <v>1</v>
      </c>
      <c r="J105" s="242">
        <f t="shared" si="8"/>
        <v>54.00000000008731</v>
      </c>
      <c r="K105" s="217"/>
      <c r="L105" s="217"/>
      <c r="M105" s="217"/>
      <c r="O105" s="72"/>
      <c r="P105" s="3"/>
      <c r="Q105" s="72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2.75">
      <c r="A106" s="17" t="s">
        <v>45</v>
      </c>
      <c r="B106" s="247" t="s">
        <v>370</v>
      </c>
      <c r="C106" s="249">
        <f t="shared" si="5"/>
        <v>0.009999999999990905</v>
      </c>
      <c r="D106" s="242">
        <f t="shared" si="6"/>
        <v>29.999999999972715</v>
      </c>
      <c r="E106" s="247" t="s">
        <v>380</v>
      </c>
      <c r="F106" s="249">
        <v>0</v>
      </c>
      <c r="G106" s="63">
        <f t="shared" si="7"/>
        <v>0</v>
      </c>
      <c r="H106" s="249">
        <v>0</v>
      </c>
      <c r="I106" s="63">
        <v>1</v>
      </c>
      <c r="J106" s="242">
        <f t="shared" si="8"/>
        <v>29.999999999972715</v>
      </c>
      <c r="K106" s="217"/>
      <c r="L106" s="217"/>
      <c r="M106" s="217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5" ht="14.25">
      <c r="A107" s="17" t="s">
        <v>46</v>
      </c>
      <c r="B107" s="247" t="s">
        <v>371</v>
      </c>
      <c r="C107" s="249">
        <f t="shared" si="5"/>
        <v>0.02100000000007185</v>
      </c>
      <c r="D107" s="242">
        <f t="shared" si="6"/>
        <v>63.00000000021555</v>
      </c>
      <c r="E107" s="247" t="s">
        <v>380</v>
      </c>
      <c r="F107" s="249">
        <v>0</v>
      </c>
      <c r="G107" s="63">
        <f t="shared" si="7"/>
        <v>0</v>
      </c>
      <c r="H107" s="249">
        <v>0</v>
      </c>
      <c r="I107" s="63">
        <v>1</v>
      </c>
      <c r="J107" s="242">
        <f t="shared" si="8"/>
        <v>63.00000000021555</v>
      </c>
      <c r="K107" s="217"/>
      <c r="L107" s="217"/>
      <c r="M107" s="217"/>
      <c r="P107" s="5" t="s">
        <v>105</v>
      </c>
      <c r="Q107" s="5"/>
      <c r="R107" s="5"/>
      <c r="S107" s="5"/>
      <c r="T107" s="5"/>
      <c r="U107" s="5"/>
      <c r="V107" s="5"/>
      <c r="W107" s="5"/>
      <c r="X107" s="5"/>
      <c r="Y107" s="5"/>
    </row>
    <row r="108" spans="1:13" ht="12.75">
      <c r="A108" s="17" t="s">
        <v>47</v>
      </c>
      <c r="B108" s="247" t="s">
        <v>372</v>
      </c>
      <c r="C108" s="249">
        <f t="shared" si="5"/>
        <v>0.021999999999934516</v>
      </c>
      <c r="D108" s="242">
        <f t="shared" si="6"/>
        <v>65.99999999980355</v>
      </c>
      <c r="E108" s="247" t="s">
        <v>380</v>
      </c>
      <c r="F108" s="249">
        <v>0</v>
      </c>
      <c r="G108" s="63">
        <f t="shared" si="7"/>
        <v>0</v>
      </c>
      <c r="H108" s="249">
        <v>0</v>
      </c>
      <c r="I108" s="63">
        <v>1</v>
      </c>
      <c r="J108" s="242">
        <f t="shared" si="8"/>
        <v>65.99999999980355</v>
      </c>
      <c r="K108" s="217"/>
      <c r="L108" s="217"/>
      <c r="M108" s="217"/>
    </row>
    <row r="109" spans="1:27" ht="12.75">
      <c r="A109" s="17" t="s">
        <v>48</v>
      </c>
      <c r="B109" s="247" t="s">
        <v>373</v>
      </c>
      <c r="C109" s="249">
        <f t="shared" si="5"/>
        <v>0.016000000000076398</v>
      </c>
      <c r="D109" s="242">
        <f t="shared" si="6"/>
        <v>48.00000000022919</v>
      </c>
      <c r="E109" s="247" t="s">
        <v>380</v>
      </c>
      <c r="F109" s="249">
        <v>0</v>
      </c>
      <c r="G109" s="63">
        <f t="shared" si="7"/>
        <v>0</v>
      </c>
      <c r="H109" s="249">
        <v>0</v>
      </c>
      <c r="I109" s="63">
        <v>1</v>
      </c>
      <c r="J109" s="242">
        <f t="shared" si="8"/>
        <v>48.00000000022919</v>
      </c>
      <c r="K109" s="217"/>
      <c r="L109" s="217"/>
      <c r="M109" s="217"/>
      <c r="O109" s="71" t="s">
        <v>109</v>
      </c>
      <c r="P109" s="48"/>
      <c r="Q109" s="71" t="s">
        <v>102</v>
      </c>
      <c r="R109" s="48"/>
      <c r="S109" s="53" t="s">
        <v>100</v>
      </c>
      <c r="T109" s="48"/>
      <c r="U109" s="53" t="s">
        <v>106</v>
      </c>
      <c r="V109" s="48"/>
      <c r="W109" s="53" t="s">
        <v>111</v>
      </c>
      <c r="X109" s="54"/>
      <c r="Y109" s="48"/>
      <c r="Z109" s="53"/>
      <c r="AA109" s="48"/>
    </row>
    <row r="110" spans="1:27" ht="12.75">
      <c r="A110" s="17" t="s">
        <v>49</v>
      </c>
      <c r="B110" s="247" t="s">
        <v>374</v>
      </c>
      <c r="C110" s="249">
        <f t="shared" si="5"/>
        <v>0.011999999999943611</v>
      </c>
      <c r="D110" s="242">
        <f t="shared" si="6"/>
        <v>35.999999999830834</v>
      </c>
      <c r="E110" s="247" t="s">
        <v>380</v>
      </c>
      <c r="F110" s="249">
        <v>0</v>
      </c>
      <c r="G110" s="63">
        <f t="shared" si="7"/>
        <v>0</v>
      </c>
      <c r="H110" s="249">
        <v>0</v>
      </c>
      <c r="I110" s="63">
        <v>1</v>
      </c>
      <c r="J110" s="242">
        <f t="shared" si="8"/>
        <v>35.999999999830834</v>
      </c>
      <c r="K110" s="217"/>
      <c r="L110" s="217"/>
      <c r="M110" s="217"/>
      <c r="O110" s="49"/>
      <c r="P110" s="50"/>
      <c r="Q110" s="49" t="s">
        <v>110</v>
      </c>
      <c r="R110" s="50"/>
      <c r="S110" s="49" t="s">
        <v>101</v>
      </c>
      <c r="T110" s="50"/>
      <c r="U110" s="49" t="s">
        <v>107</v>
      </c>
      <c r="V110" s="50"/>
      <c r="W110" s="49" t="s">
        <v>112</v>
      </c>
      <c r="X110" s="3"/>
      <c r="Y110" s="50"/>
      <c r="Z110" s="49" t="s">
        <v>114</v>
      </c>
      <c r="AA110" s="50"/>
    </row>
    <row r="111" spans="1:27" ht="12.75">
      <c r="A111" s="17" t="s">
        <v>50</v>
      </c>
      <c r="B111" s="247" t="s">
        <v>375</v>
      </c>
      <c r="C111" s="249">
        <f t="shared" si="5"/>
        <v>0.014000000000010004</v>
      </c>
      <c r="D111" s="242">
        <f t="shared" si="6"/>
        <v>42.00000000003001</v>
      </c>
      <c r="E111" s="247" t="s">
        <v>380</v>
      </c>
      <c r="F111" s="249">
        <v>0</v>
      </c>
      <c r="G111" s="63">
        <f t="shared" si="7"/>
        <v>0</v>
      </c>
      <c r="H111" s="249">
        <v>0</v>
      </c>
      <c r="I111" s="63">
        <v>1</v>
      </c>
      <c r="J111" s="242">
        <f t="shared" si="8"/>
        <v>42.00000000003001</v>
      </c>
      <c r="K111" s="217"/>
      <c r="L111" s="217"/>
      <c r="M111" s="217"/>
      <c r="O111" s="49"/>
      <c r="P111" s="50"/>
      <c r="Q111" s="49"/>
      <c r="R111" s="50"/>
      <c r="S111" s="49"/>
      <c r="T111" s="50"/>
      <c r="U111" s="49"/>
      <c r="V111" s="50"/>
      <c r="W111" s="49" t="s">
        <v>113</v>
      </c>
      <c r="X111" s="3"/>
      <c r="Y111" s="50"/>
      <c r="Z111" s="49"/>
      <c r="AA111" s="50"/>
    </row>
    <row r="112" spans="1:27" ht="12.75">
      <c r="A112" s="17" t="s">
        <v>51</v>
      </c>
      <c r="B112" s="247" t="s">
        <v>376</v>
      </c>
      <c r="C112" s="249">
        <f t="shared" si="5"/>
        <v>0.014000000000010004</v>
      </c>
      <c r="D112" s="242">
        <f t="shared" si="6"/>
        <v>42.00000000003001</v>
      </c>
      <c r="E112" s="247" t="s">
        <v>380</v>
      </c>
      <c r="F112" s="249">
        <v>0</v>
      </c>
      <c r="G112" s="63">
        <f t="shared" si="7"/>
        <v>0</v>
      </c>
      <c r="H112" s="249">
        <v>0</v>
      </c>
      <c r="I112" s="63">
        <v>1</v>
      </c>
      <c r="J112" s="242">
        <f t="shared" si="8"/>
        <v>42.00000000003001</v>
      </c>
      <c r="K112" s="217"/>
      <c r="L112" s="217"/>
      <c r="M112" s="217"/>
      <c r="O112" s="51"/>
      <c r="P112" s="52"/>
      <c r="Q112" s="51"/>
      <c r="R112" s="52"/>
      <c r="S112" s="51"/>
      <c r="T112" s="52"/>
      <c r="U112" s="51"/>
      <c r="V112" s="52"/>
      <c r="W112" s="51" t="s">
        <v>108</v>
      </c>
      <c r="X112" s="55"/>
      <c r="Y112" s="52"/>
      <c r="Z112" s="51"/>
      <c r="AA112" s="52"/>
    </row>
    <row r="113" spans="1:27" ht="12.75">
      <c r="A113" s="17" t="s">
        <v>52</v>
      </c>
      <c r="B113" s="247" t="s">
        <v>377</v>
      </c>
      <c r="C113" s="249">
        <f t="shared" si="5"/>
        <v>0.011999999999943611</v>
      </c>
      <c r="D113" s="242">
        <f t="shared" si="6"/>
        <v>35.999999999830834</v>
      </c>
      <c r="E113" s="247" t="s">
        <v>380</v>
      </c>
      <c r="F113" s="249">
        <v>0</v>
      </c>
      <c r="G113" s="63">
        <f t="shared" si="7"/>
        <v>0</v>
      </c>
      <c r="H113" s="249">
        <v>0</v>
      </c>
      <c r="I113" s="63">
        <v>1</v>
      </c>
      <c r="J113" s="242">
        <f t="shared" si="8"/>
        <v>35.999999999830834</v>
      </c>
      <c r="K113" s="217"/>
      <c r="L113" s="217"/>
      <c r="M113" s="217"/>
      <c r="O113" s="61"/>
      <c r="P113" s="59"/>
      <c r="Q113" s="61"/>
      <c r="R113" s="59"/>
      <c r="S113" s="61"/>
      <c r="T113" s="59"/>
      <c r="U113" s="61"/>
      <c r="V113" s="59"/>
      <c r="W113" s="61"/>
      <c r="X113" s="62"/>
      <c r="Y113" s="59"/>
      <c r="Z113" s="61"/>
      <c r="AA113" s="59"/>
    </row>
    <row r="114" spans="1:27" ht="12.75">
      <c r="A114" s="17" t="s">
        <v>53</v>
      </c>
      <c r="B114" s="247" t="s">
        <v>378</v>
      </c>
      <c r="C114" s="249">
        <f t="shared" si="5"/>
        <v>0.02400000000000091</v>
      </c>
      <c r="D114" s="242">
        <f t="shared" si="6"/>
        <v>72.00000000000273</v>
      </c>
      <c r="E114" s="247" t="s">
        <v>380</v>
      </c>
      <c r="F114" s="249">
        <v>0</v>
      </c>
      <c r="G114" s="63">
        <f t="shared" si="7"/>
        <v>0</v>
      </c>
      <c r="H114" s="249">
        <v>0</v>
      </c>
      <c r="I114" s="63">
        <v>1</v>
      </c>
      <c r="J114" s="242">
        <f t="shared" si="8"/>
        <v>72.00000000000273</v>
      </c>
      <c r="K114" s="217"/>
      <c r="L114" s="217"/>
      <c r="M114" s="217"/>
      <c r="O114" s="61"/>
      <c r="P114" s="59"/>
      <c r="Q114" s="61"/>
      <c r="R114" s="59"/>
      <c r="S114" s="61"/>
      <c r="T114" s="59"/>
      <c r="U114" s="61"/>
      <c r="V114" s="59"/>
      <c r="W114" s="61"/>
      <c r="X114" s="62"/>
      <c r="Y114" s="59"/>
      <c r="Z114" s="61"/>
      <c r="AA114" s="59"/>
    </row>
    <row r="115" spans="1:27" ht="12.75">
      <c r="A115" s="17" t="s">
        <v>54</v>
      </c>
      <c r="B115" s="247" t="s">
        <v>379</v>
      </c>
      <c r="C115" s="249">
        <f t="shared" si="5"/>
        <v>0.009999999999990905</v>
      </c>
      <c r="D115" s="242">
        <f t="shared" si="6"/>
        <v>29.999999999972715</v>
      </c>
      <c r="E115" s="247" t="s">
        <v>380</v>
      </c>
      <c r="F115" s="249">
        <v>0</v>
      </c>
      <c r="G115" s="63">
        <f t="shared" si="7"/>
        <v>0</v>
      </c>
      <c r="H115" s="249">
        <v>0</v>
      </c>
      <c r="I115" s="63">
        <v>1</v>
      </c>
      <c r="J115" s="242">
        <f t="shared" si="8"/>
        <v>29.999999999972715</v>
      </c>
      <c r="K115" s="217"/>
      <c r="L115" s="217"/>
      <c r="M115" s="217"/>
      <c r="O115" s="61"/>
      <c r="P115" s="59"/>
      <c r="Q115" s="61"/>
      <c r="R115" s="59"/>
      <c r="S115" s="61"/>
      <c r="T115" s="59"/>
      <c r="U115" s="61"/>
      <c r="V115" s="59"/>
      <c r="W115" s="61"/>
      <c r="X115" s="62"/>
      <c r="Y115" s="59"/>
      <c r="Z115" s="61"/>
      <c r="AA115" s="59"/>
    </row>
    <row r="116" spans="1:27" ht="12.75">
      <c r="A116" s="74"/>
      <c r="B116" s="75"/>
      <c r="C116" s="75" t="s">
        <v>55</v>
      </c>
      <c r="D116" s="275"/>
      <c r="E116" s="76"/>
      <c r="F116" s="400" t="s">
        <v>71</v>
      </c>
      <c r="G116" s="401"/>
      <c r="H116" s="401"/>
      <c r="I116" s="401"/>
      <c r="J116" s="401"/>
      <c r="K116" s="77" t="s">
        <v>118</v>
      </c>
      <c r="L116" s="78"/>
      <c r="M116" s="79"/>
      <c r="O116" s="61"/>
      <c r="P116" s="59"/>
      <c r="Q116" s="61"/>
      <c r="R116" s="59"/>
      <c r="S116" s="61"/>
      <c r="T116" s="59"/>
      <c r="U116" s="61"/>
      <c r="V116" s="59"/>
      <c r="W116" s="61"/>
      <c r="X116" s="62"/>
      <c r="Y116" s="59"/>
      <c r="Z116" s="61"/>
      <c r="AA116" s="59"/>
    </row>
    <row r="117" spans="1:27" ht="12.75">
      <c r="A117" s="80"/>
      <c r="B117" s="389" t="s">
        <v>70</v>
      </c>
      <c r="C117" s="390"/>
      <c r="D117" s="389" t="s">
        <v>56</v>
      </c>
      <c r="E117" s="390"/>
      <c r="F117" s="81" t="s">
        <v>57</v>
      </c>
      <c r="G117" s="81" t="s">
        <v>59</v>
      </c>
      <c r="H117" s="389" t="s">
        <v>61</v>
      </c>
      <c r="I117" s="386"/>
      <c r="J117" s="390"/>
      <c r="K117" s="82" t="s">
        <v>119</v>
      </c>
      <c r="L117" s="83"/>
      <c r="M117" s="84"/>
      <c r="O117" s="61"/>
      <c r="P117" s="59"/>
      <c r="Q117" s="61"/>
      <c r="R117" s="59"/>
      <c r="S117" s="61"/>
      <c r="T117" s="59"/>
      <c r="U117" s="61"/>
      <c r="V117" s="59"/>
      <c r="W117" s="61"/>
      <c r="X117" s="62"/>
      <c r="Y117" s="59"/>
      <c r="Z117" s="61"/>
      <c r="AA117" s="59"/>
    </row>
    <row r="118" spans="1:27" ht="12.75">
      <c r="A118" s="85" t="s">
        <v>62</v>
      </c>
      <c r="B118" s="86"/>
      <c r="C118" s="87"/>
      <c r="D118" s="86"/>
      <c r="E118" s="87"/>
      <c r="F118" s="88" t="s">
        <v>58</v>
      </c>
      <c r="G118" s="88" t="s">
        <v>60</v>
      </c>
      <c r="H118" s="391" t="s">
        <v>26</v>
      </c>
      <c r="I118" s="392"/>
      <c r="J118" s="393"/>
      <c r="K118" s="89" t="s">
        <v>120</v>
      </c>
      <c r="L118" s="90"/>
      <c r="M118" s="91"/>
      <c r="O118" s="61"/>
      <c r="P118" s="59"/>
      <c r="Q118" s="61"/>
      <c r="R118" s="59"/>
      <c r="S118" s="61"/>
      <c r="T118" s="59"/>
      <c r="U118" s="61"/>
      <c r="V118" s="59"/>
      <c r="W118" s="61"/>
      <c r="X118" s="62"/>
      <c r="Y118" s="59"/>
      <c r="Z118" s="61"/>
      <c r="AA118" s="59"/>
    </row>
    <row r="119" spans="1:27" ht="14.25">
      <c r="A119" s="13" t="s">
        <v>63</v>
      </c>
      <c r="B119" s="297"/>
      <c r="C119" s="302">
        <f>D92+D93+D94+D95+D96+D97+D98+D99</f>
        <v>438.00000000021555</v>
      </c>
      <c r="D119" s="293"/>
      <c r="E119" s="141">
        <v>0</v>
      </c>
      <c r="F119" s="308">
        <f>C119/8</f>
        <v>54.750000000026944</v>
      </c>
      <c r="G119" s="63">
        <v>0</v>
      </c>
      <c r="H119" s="64"/>
      <c r="I119" s="306">
        <v>54.750000000026944</v>
      </c>
      <c r="J119" s="65"/>
      <c r="K119" s="64"/>
      <c r="L119" s="338">
        <v>1</v>
      </c>
      <c r="M119" s="65"/>
      <c r="O119" s="61"/>
      <c r="P119" s="59"/>
      <c r="Q119" s="61"/>
      <c r="R119" s="59"/>
      <c r="S119" s="61"/>
      <c r="T119" s="59"/>
      <c r="U119" s="61"/>
      <c r="V119" s="59"/>
      <c r="W119" s="61"/>
      <c r="X119" s="62"/>
      <c r="Y119" s="59"/>
      <c r="Z119" s="61"/>
      <c r="AA119" s="59"/>
    </row>
    <row r="120" spans="1:27" ht="14.25">
      <c r="A120" s="13" t="s">
        <v>73</v>
      </c>
      <c r="B120" s="297"/>
      <c r="C120" s="302">
        <f>D100+D101+D102+D103+D104+D105+D106+D107</f>
        <v>404.9999999999727</v>
      </c>
      <c r="D120" s="293"/>
      <c r="E120" s="141">
        <v>0</v>
      </c>
      <c r="F120" s="308">
        <f>C120/8</f>
        <v>50.62499999999659</v>
      </c>
      <c r="G120" s="63">
        <v>0</v>
      </c>
      <c r="H120" s="64"/>
      <c r="I120" s="306">
        <v>50.62499999999659</v>
      </c>
      <c r="J120" s="65"/>
      <c r="K120" s="64"/>
      <c r="L120" s="338">
        <v>1</v>
      </c>
      <c r="M120" s="65"/>
      <c r="O120" s="61"/>
      <c r="P120" s="59"/>
      <c r="Q120" s="61"/>
      <c r="R120" s="59"/>
      <c r="S120" s="61"/>
      <c r="T120" s="59"/>
      <c r="U120" s="61"/>
      <c r="V120" s="59"/>
      <c r="W120" s="61"/>
      <c r="X120" s="62"/>
      <c r="Y120" s="59"/>
      <c r="Z120" s="61"/>
      <c r="AA120" s="59"/>
    </row>
    <row r="121" spans="1:27" ht="14.25">
      <c r="A121" s="13" t="s">
        <v>64</v>
      </c>
      <c r="B121" s="297"/>
      <c r="C121" s="302">
        <f>D108+D109+D110+D111+D112+D113+D114+D115</f>
        <v>371.9999999997299</v>
      </c>
      <c r="D121" s="293"/>
      <c r="E121" s="141">
        <v>0</v>
      </c>
      <c r="F121" s="308">
        <f>C121/8</f>
        <v>46.499999999966235</v>
      </c>
      <c r="G121" s="63">
        <v>0</v>
      </c>
      <c r="H121" s="64"/>
      <c r="I121" s="306">
        <v>46.499999999966235</v>
      </c>
      <c r="J121" s="65"/>
      <c r="K121" s="64"/>
      <c r="L121" s="338">
        <v>1</v>
      </c>
      <c r="M121" s="65"/>
      <c r="O121" s="61"/>
      <c r="P121" s="59"/>
      <c r="Q121" s="61"/>
      <c r="R121" s="59"/>
      <c r="S121" s="61"/>
      <c r="T121" s="59"/>
      <c r="U121" s="61"/>
      <c r="V121" s="59"/>
      <c r="W121" s="61"/>
      <c r="X121" s="62"/>
      <c r="Y121" s="59"/>
      <c r="Z121" s="61"/>
      <c r="AA121" s="59"/>
    </row>
    <row r="122" spans="1:13" ht="14.25">
      <c r="A122" s="13" t="s">
        <v>74</v>
      </c>
      <c r="B122" s="297"/>
      <c r="C122" s="302">
        <f>C121+C120+C119</f>
        <v>1214.9999999999181</v>
      </c>
      <c r="D122" s="293"/>
      <c r="E122" s="141">
        <v>0</v>
      </c>
      <c r="F122" s="308">
        <f>C122/24</f>
        <v>50.62499999999659</v>
      </c>
      <c r="G122" s="63">
        <v>0</v>
      </c>
      <c r="H122" s="64"/>
      <c r="I122" s="306">
        <v>50.62499999999659</v>
      </c>
      <c r="J122" s="65"/>
      <c r="K122" s="64"/>
      <c r="L122" s="338">
        <v>1</v>
      </c>
      <c r="M122" s="65"/>
    </row>
    <row r="123" spans="1:13" ht="15">
      <c r="A123" s="10"/>
      <c r="C123" s="11"/>
      <c r="D123" s="11"/>
      <c r="E123" s="7"/>
      <c r="F123" s="5"/>
      <c r="G123" s="5"/>
      <c r="H123" s="5"/>
      <c r="I123" s="4"/>
      <c r="J123" s="5"/>
      <c r="K123" s="5"/>
      <c r="L123" s="5"/>
      <c r="M123" s="5"/>
    </row>
    <row r="124" spans="1:13" ht="14.25">
      <c r="A124" s="12"/>
      <c r="B124" s="8"/>
      <c r="C124" s="8"/>
      <c r="D124" s="8"/>
      <c r="E124" s="8"/>
      <c r="F124" s="5"/>
      <c r="G124" s="5"/>
      <c r="H124" s="5"/>
      <c r="I124" s="5"/>
      <c r="J124" s="5"/>
      <c r="K124" s="5"/>
      <c r="L124" s="5"/>
      <c r="M124" s="5"/>
    </row>
    <row r="125" spans="1:14" ht="14.25">
      <c r="A125" s="73" t="s">
        <v>65</v>
      </c>
      <c r="B125" s="14"/>
      <c r="C125" s="14"/>
      <c r="D125" s="14"/>
      <c r="E125" s="3"/>
      <c r="J125" s="5"/>
      <c r="K125" s="12"/>
      <c r="L125" s="8"/>
      <c r="M125" s="8"/>
      <c r="N125" s="3"/>
    </row>
    <row r="126" spans="1:14" ht="14.25">
      <c r="A126" s="2" t="s">
        <v>66</v>
      </c>
      <c r="B126" s="3"/>
      <c r="C126" s="3"/>
      <c r="D126" s="3"/>
      <c r="E126" s="3"/>
      <c r="G126" t="s">
        <v>117</v>
      </c>
      <c r="J126" s="5"/>
      <c r="K126" s="12"/>
      <c r="L126" s="8"/>
      <c r="M126" s="8"/>
      <c r="N126" s="3"/>
    </row>
    <row r="127" spans="1:14" ht="14.25">
      <c r="A127" s="2"/>
      <c r="B127" s="1" t="s">
        <v>68</v>
      </c>
      <c r="J127" s="5"/>
      <c r="K127" s="8"/>
      <c r="L127" s="8"/>
      <c r="M127" s="8"/>
      <c r="N127" s="3"/>
    </row>
    <row r="128" spans="1:13" ht="14.25">
      <c r="A128" s="2" t="s">
        <v>67</v>
      </c>
      <c r="G128" t="s">
        <v>117</v>
      </c>
      <c r="J128" s="5"/>
      <c r="K128" s="5"/>
      <c r="L128" s="5"/>
      <c r="M128" s="5"/>
    </row>
    <row r="129" spans="2:13" ht="14.25">
      <c r="B129" s="1" t="s">
        <v>68</v>
      </c>
      <c r="J129" s="5"/>
      <c r="K129" s="5"/>
      <c r="L129" s="5"/>
      <c r="M129" s="5"/>
    </row>
    <row r="130" spans="1:15" ht="14.25">
      <c r="A130" s="2" t="s">
        <v>69</v>
      </c>
      <c r="G130" t="s">
        <v>117</v>
      </c>
      <c r="J130" s="5"/>
      <c r="K130" s="5"/>
      <c r="L130" s="5"/>
      <c r="M130" s="5"/>
      <c r="O130" t="s">
        <v>115</v>
      </c>
    </row>
    <row r="131" spans="2:19" ht="14.25">
      <c r="B131" s="1" t="s">
        <v>68</v>
      </c>
      <c r="J131" s="5"/>
      <c r="K131" s="5"/>
      <c r="L131" s="5"/>
      <c r="M131" s="5"/>
      <c r="S131" s="1" t="s">
        <v>116</v>
      </c>
    </row>
    <row r="132" spans="1:13" ht="14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4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6" spans="1:27" ht="14.25">
      <c r="A136" t="s">
        <v>0</v>
      </c>
      <c r="H136" s="5" t="s">
        <v>318</v>
      </c>
      <c r="I136" s="5"/>
      <c r="J136" s="5"/>
      <c r="K136" s="5"/>
      <c r="L136" s="5"/>
      <c r="M136" s="5"/>
      <c r="O136" s="5"/>
      <c r="P136" s="5"/>
      <c r="Q136" s="5" t="s">
        <v>76</v>
      </c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spans="1:27" ht="14.25">
      <c r="A137" s="1" t="s">
        <v>72</v>
      </c>
      <c r="H137" s="5" t="s">
        <v>134</v>
      </c>
      <c r="I137" s="5"/>
      <c r="J137" s="5"/>
      <c r="K137" s="5"/>
      <c r="L137" s="5"/>
      <c r="M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spans="1:27" ht="15">
      <c r="A138" s="4"/>
      <c r="B138" s="4"/>
      <c r="C138" s="4"/>
      <c r="D138" s="4"/>
      <c r="E138" s="4"/>
      <c r="H138" s="5" t="s">
        <v>141</v>
      </c>
      <c r="I138" s="5"/>
      <c r="J138" s="5"/>
      <c r="K138" s="5"/>
      <c r="L138" s="5"/>
      <c r="M138" s="5"/>
      <c r="O138" s="5"/>
      <c r="P138" s="5"/>
      <c r="Q138" s="5"/>
      <c r="R138" s="5"/>
      <c r="S138" s="5" t="s">
        <v>95</v>
      </c>
      <c r="T138" s="4"/>
      <c r="U138" s="4"/>
      <c r="V138" s="4"/>
      <c r="W138" s="5"/>
      <c r="X138" s="5"/>
      <c r="Y138" s="5"/>
      <c r="Z138" s="5"/>
      <c r="AA138" s="5"/>
    </row>
    <row r="139" spans="1:27" ht="14.25">
      <c r="A139" s="5" t="s">
        <v>1</v>
      </c>
      <c r="B139" s="5"/>
      <c r="C139" s="5"/>
      <c r="D139" s="5"/>
      <c r="E139" s="5"/>
      <c r="H139" s="5" t="s">
        <v>29</v>
      </c>
      <c r="I139" s="5"/>
      <c r="J139" s="5"/>
      <c r="K139" s="5"/>
      <c r="L139" s="5"/>
      <c r="M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1:27" ht="14.25">
      <c r="A140" s="5" t="s">
        <v>2</v>
      </c>
      <c r="B140" s="5"/>
      <c r="C140" s="5"/>
      <c r="D140" s="5"/>
      <c r="E140" s="5"/>
      <c r="O140" s="8"/>
      <c r="P140" s="8"/>
      <c r="Q140" s="8"/>
      <c r="R140" s="8"/>
      <c r="S140" s="18"/>
      <c r="T140" s="19"/>
      <c r="U140" s="5"/>
      <c r="V140" s="5"/>
      <c r="W140" s="5"/>
      <c r="X140" s="5"/>
      <c r="Y140" s="5"/>
      <c r="Z140" s="5"/>
      <c r="AA140" s="5"/>
    </row>
    <row r="141" spans="1:27" ht="12.75">
      <c r="A141" t="s">
        <v>0</v>
      </c>
      <c r="O141" s="29" t="s">
        <v>77</v>
      </c>
      <c r="P141" s="40" t="s">
        <v>91</v>
      </c>
      <c r="Q141" s="41"/>
      <c r="R141" s="29"/>
      <c r="S141" s="33" t="s">
        <v>80</v>
      </c>
      <c r="T141" s="34"/>
      <c r="U141" s="21" t="s">
        <v>85</v>
      </c>
      <c r="V141" s="22"/>
      <c r="W141" s="21" t="s">
        <v>87</v>
      </c>
      <c r="X141" s="27"/>
      <c r="Y141" s="22"/>
      <c r="Z141" s="21"/>
      <c r="AA141" s="22"/>
    </row>
    <row r="142" spans="1:27" ht="12.75">
      <c r="A142" s="1" t="s">
        <v>3</v>
      </c>
      <c r="O142" s="30" t="s">
        <v>23</v>
      </c>
      <c r="P142" s="42" t="s">
        <v>92</v>
      </c>
      <c r="Q142" s="43"/>
      <c r="R142" s="30" t="s">
        <v>78</v>
      </c>
      <c r="S142" s="35" t="s">
        <v>81</v>
      </c>
      <c r="T142" s="36"/>
      <c r="U142" s="23" t="s">
        <v>83</v>
      </c>
      <c r="V142" s="24"/>
      <c r="W142" s="23" t="s">
        <v>86</v>
      </c>
      <c r="X142" s="20"/>
      <c r="Y142" s="24"/>
      <c r="Z142" s="23" t="s">
        <v>90</v>
      </c>
      <c r="AA142" s="24"/>
    </row>
    <row r="143" spans="15:27" ht="12.75">
      <c r="O143" s="30"/>
      <c r="P143" s="42" t="s">
        <v>93</v>
      </c>
      <c r="Q143" s="43"/>
      <c r="R143" s="30" t="s">
        <v>79</v>
      </c>
      <c r="S143" s="37" t="s">
        <v>82</v>
      </c>
      <c r="T143" s="36"/>
      <c r="U143" s="23" t="s">
        <v>84</v>
      </c>
      <c r="V143" s="24"/>
      <c r="W143" s="23" t="s">
        <v>88</v>
      </c>
      <c r="X143" s="20"/>
      <c r="Y143" s="24"/>
      <c r="Z143" s="23"/>
      <c r="AA143" s="24"/>
    </row>
    <row r="144" spans="4:27" ht="15">
      <c r="D144" s="5"/>
      <c r="E144" s="5" t="s">
        <v>75</v>
      </c>
      <c r="F144" s="5"/>
      <c r="G144" s="5"/>
      <c r="H144" s="5"/>
      <c r="I144" s="5"/>
      <c r="J144" s="5"/>
      <c r="K144" s="5"/>
      <c r="L144" s="5"/>
      <c r="M144" s="5"/>
      <c r="O144" s="31"/>
      <c r="P144" s="44"/>
      <c r="Q144" s="45"/>
      <c r="R144" s="32"/>
      <c r="S144" s="38"/>
      <c r="T144" s="39"/>
      <c r="U144" s="25"/>
      <c r="V144" s="26"/>
      <c r="W144" s="25" t="s">
        <v>89</v>
      </c>
      <c r="X144" s="28"/>
      <c r="Y144" s="26"/>
      <c r="Z144" s="25"/>
      <c r="AA144" s="26"/>
    </row>
    <row r="145" spans="4:27" ht="15">
      <c r="D145" s="16" t="s">
        <v>4</v>
      </c>
      <c r="E145" s="16"/>
      <c r="F145" s="16"/>
      <c r="G145" s="16"/>
      <c r="H145" s="16"/>
      <c r="I145" s="16"/>
      <c r="J145" s="16"/>
      <c r="K145" s="16"/>
      <c r="L145" s="16"/>
      <c r="M145" s="5"/>
      <c r="O145" s="57">
        <v>1</v>
      </c>
      <c r="P145" s="394" t="s">
        <v>265</v>
      </c>
      <c r="Q145" s="395"/>
      <c r="R145" s="69">
        <v>250</v>
      </c>
      <c r="S145" s="61"/>
      <c r="T145" s="59"/>
      <c r="U145" s="61"/>
      <c r="V145" s="59"/>
      <c r="W145" s="61"/>
      <c r="X145" s="62"/>
      <c r="Y145" s="59"/>
      <c r="Z145" s="61"/>
      <c r="AA145" s="59"/>
    </row>
    <row r="146" spans="4:27" ht="15">
      <c r="D146" s="16" t="s">
        <v>326</v>
      </c>
      <c r="E146" s="16"/>
      <c r="F146" s="16"/>
      <c r="G146" s="16"/>
      <c r="H146" s="16"/>
      <c r="I146" s="16"/>
      <c r="J146" s="16"/>
      <c r="K146" s="16"/>
      <c r="L146" s="16"/>
      <c r="M146" s="5"/>
      <c r="O146" s="57">
        <v>2</v>
      </c>
      <c r="P146" s="396" t="s">
        <v>266</v>
      </c>
      <c r="Q146" s="397"/>
      <c r="R146" s="69">
        <v>400</v>
      </c>
      <c r="S146" s="61"/>
      <c r="T146" s="59"/>
      <c r="U146" s="61"/>
      <c r="V146" s="59"/>
      <c r="W146" s="61"/>
      <c r="X146" s="62"/>
      <c r="Y146" s="59"/>
      <c r="Z146" s="61"/>
      <c r="AA146" s="59"/>
    </row>
    <row r="147" spans="4:27" ht="14.25">
      <c r="D147" s="5"/>
      <c r="E147" s="5"/>
      <c r="F147" s="5"/>
      <c r="G147" s="5"/>
      <c r="H147" s="5"/>
      <c r="I147" s="5"/>
      <c r="J147" s="5"/>
      <c r="K147" s="5"/>
      <c r="L147" s="5"/>
      <c r="M147" s="5"/>
      <c r="O147" s="63">
        <v>3</v>
      </c>
      <c r="P147" s="394" t="s">
        <v>267</v>
      </c>
      <c r="Q147" s="398"/>
      <c r="R147" s="69">
        <v>250</v>
      </c>
      <c r="S147" s="61"/>
      <c r="T147" s="59"/>
      <c r="U147" s="61"/>
      <c r="V147" s="59"/>
      <c r="W147" s="61"/>
      <c r="X147" s="62"/>
      <c r="Y147" s="59"/>
      <c r="Z147" s="61"/>
      <c r="AA147" s="59"/>
    </row>
    <row r="148" spans="4:27" ht="14.25">
      <c r="D148" s="5"/>
      <c r="E148" s="5"/>
      <c r="F148" s="5"/>
      <c r="G148" s="5"/>
      <c r="H148" s="5"/>
      <c r="I148" s="5"/>
      <c r="J148" s="5"/>
      <c r="K148" s="5"/>
      <c r="L148" s="5"/>
      <c r="M148" s="5"/>
      <c r="O148" s="57">
        <v>4</v>
      </c>
      <c r="P148" s="396" t="s">
        <v>268</v>
      </c>
      <c r="Q148" s="397"/>
      <c r="R148" s="69">
        <v>250</v>
      </c>
      <c r="S148" s="61"/>
      <c r="T148" s="59"/>
      <c r="U148" s="61"/>
      <c r="V148" s="59"/>
      <c r="W148" s="61"/>
      <c r="X148" s="62"/>
      <c r="Y148" s="59"/>
      <c r="Z148" s="61"/>
      <c r="AA148" s="59"/>
    </row>
    <row r="149" spans="6:27" ht="15">
      <c r="F149" s="16" t="s">
        <v>5</v>
      </c>
      <c r="G149" s="16"/>
      <c r="H149" s="5"/>
      <c r="I149" s="5"/>
      <c r="O149" s="57">
        <v>5</v>
      </c>
      <c r="P149" s="399"/>
      <c r="Q149" s="398"/>
      <c r="R149" s="60"/>
      <c r="S149" s="61"/>
      <c r="T149" s="59"/>
      <c r="U149" s="61"/>
      <c r="V149" s="59"/>
      <c r="W149" s="61"/>
      <c r="X149" s="62"/>
      <c r="Y149" s="59"/>
      <c r="Z149" s="61"/>
      <c r="AA149" s="59"/>
    </row>
    <row r="150" spans="15:27" ht="14.25">
      <c r="O150" s="63">
        <v>6</v>
      </c>
      <c r="P150" s="64"/>
      <c r="Q150" s="65"/>
      <c r="R150" s="9"/>
      <c r="S150" s="66"/>
      <c r="T150" s="67"/>
      <c r="U150" s="64"/>
      <c r="V150" s="65"/>
      <c r="W150" s="64"/>
      <c r="X150" s="68"/>
      <c r="Y150" s="65"/>
      <c r="Z150" s="61"/>
      <c r="AA150" s="59"/>
    </row>
    <row r="151" spans="1:27" ht="14.25">
      <c r="A151" s="5"/>
      <c r="B151" s="5"/>
      <c r="C151" s="6" t="s">
        <v>303</v>
      </c>
      <c r="D151" s="6"/>
      <c r="E151" s="6"/>
      <c r="F151" s="6"/>
      <c r="G151" s="6"/>
      <c r="H151" s="6"/>
      <c r="I151" s="6"/>
      <c r="J151" s="6"/>
      <c r="K151" s="6"/>
      <c r="L151" s="6"/>
      <c r="M151" s="5"/>
      <c r="O151" s="69"/>
      <c r="P151" s="61"/>
      <c r="Q151" s="59"/>
      <c r="R151" s="60"/>
      <c r="S151" s="70"/>
      <c r="T151" s="59"/>
      <c r="U151" s="61"/>
      <c r="V151" s="59"/>
      <c r="W151" s="61"/>
      <c r="X151" s="62"/>
      <c r="Y151" s="59"/>
      <c r="Z151" s="61"/>
      <c r="AA151" s="59"/>
    </row>
    <row r="152" spans="1:27" ht="14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O152" s="69"/>
      <c r="P152" s="61"/>
      <c r="Q152" s="59"/>
      <c r="R152" s="60"/>
      <c r="S152" s="64"/>
      <c r="T152" s="59"/>
      <c r="U152" s="61"/>
      <c r="V152" s="59"/>
      <c r="W152" s="61"/>
      <c r="X152" s="62"/>
      <c r="Y152" s="59"/>
      <c r="Z152" s="61"/>
      <c r="AA152" s="59"/>
    </row>
    <row r="153" spans="1:27" ht="12.75">
      <c r="A153" s="81"/>
      <c r="B153" s="92" t="s">
        <v>142</v>
      </c>
      <c r="C153" s="93"/>
      <c r="D153" s="94"/>
      <c r="E153" s="92" t="s">
        <v>143</v>
      </c>
      <c r="F153" s="93"/>
      <c r="G153" s="94"/>
      <c r="H153" s="382" t="s">
        <v>24</v>
      </c>
      <c r="I153" s="382" t="s">
        <v>25</v>
      </c>
      <c r="J153" s="402" t="s">
        <v>27</v>
      </c>
      <c r="K153" s="77" t="s">
        <v>18</v>
      </c>
      <c r="L153" s="79"/>
      <c r="M153" s="402" t="s">
        <v>28</v>
      </c>
      <c r="O153" s="69"/>
      <c r="P153" s="61"/>
      <c r="Q153" s="59"/>
      <c r="R153" s="60"/>
      <c r="S153" s="61"/>
      <c r="T153" s="59"/>
      <c r="U153" s="61"/>
      <c r="V153" s="59"/>
      <c r="W153" s="61"/>
      <c r="X153" s="62"/>
      <c r="Y153" s="59"/>
      <c r="Z153" s="61"/>
      <c r="AA153" s="59"/>
    </row>
    <row r="154" spans="1:13" ht="12.75">
      <c r="A154" s="15"/>
      <c r="B154" s="95" t="s">
        <v>6</v>
      </c>
      <c r="C154" s="14"/>
      <c r="D154" s="96"/>
      <c r="E154" s="95" t="s">
        <v>11</v>
      </c>
      <c r="F154" s="14"/>
      <c r="G154" s="96"/>
      <c r="H154" s="383"/>
      <c r="I154" s="383"/>
      <c r="J154" s="387"/>
      <c r="K154" s="82" t="s">
        <v>19</v>
      </c>
      <c r="L154" s="84"/>
      <c r="M154" s="387"/>
    </row>
    <row r="155" spans="1:27" ht="12.75">
      <c r="A155" s="15" t="s">
        <v>8</v>
      </c>
      <c r="B155" s="95" t="s">
        <v>7</v>
      </c>
      <c r="C155" s="14"/>
      <c r="D155" s="96"/>
      <c r="E155" s="95" t="s">
        <v>7</v>
      </c>
      <c r="F155" s="14"/>
      <c r="G155" s="96"/>
      <c r="H155" s="383"/>
      <c r="I155" s="383"/>
      <c r="J155" s="387"/>
      <c r="K155" s="82" t="s">
        <v>21</v>
      </c>
      <c r="L155" s="84"/>
      <c r="M155" s="387"/>
      <c r="O155" s="3"/>
      <c r="P155" s="3"/>
      <c r="Q155" s="3"/>
      <c r="R155" s="3"/>
      <c r="S155" s="20"/>
      <c r="T155" s="20"/>
      <c r="U155" s="20"/>
      <c r="V155" s="20"/>
      <c r="W155" s="20"/>
      <c r="X155" s="3"/>
      <c r="Y155" s="3"/>
      <c r="Z155" s="3"/>
      <c r="AA155" s="3"/>
    </row>
    <row r="156" spans="1:27" ht="12.75">
      <c r="A156" s="15" t="s">
        <v>9</v>
      </c>
      <c r="B156" s="86" t="s">
        <v>130</v>
      </c>
      <c r="C156" s="97"/>
      <c r="D156" s="87"/>
      <c r="E156" s="86" t="s">
        <v>130</v>
      </c>
      <c r="F156" s="97"/>
      <c r="G156" s="87"/>
      <c r="H156" s="383"/>
      <c r="I156" s="383"/>
      <c r="J156" s="387"/>
      <c r="K156" s="89" t="s">
        <v>20</v>
      </c>
      <c r="L156" s="91"/>
      <c r="M156" s="387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3" ht="12.75">
      <c r="A157" s="15" t="s">
        <v>10</v>
      </c>
      <c r="B157" s="81" t="s">
        <v>12</v>
      </c>
      <c r="C157" s="81" t="s">
        <v>14</v>
      </c>
      <c r="D157" s="81" t="s">
        <v>15</v>
      </c>
      <c r="E157" s="81" t="s">
        <v>12</v>
      </c>
      <c r="F157" s="81" t="s">
        <v>14</v>
      </c>
      <c r="G157" s="81" t="s">
        <v>16</v>
      </c>
      <c r="H157" s="383"/>
      <c r="I157" s="383"/>
      <c r="J157" s="387"/>
      <c r="K157" s="98"/>
      <c r="L157" s="99"/>
      <c r="M157" s="387"/>
      <c r="R157" t="s">
        <v>94</v>
      </c>
      <c r="S157" s="4"/>
      <c r="T157" s="4"/>
      <c r="U157" s="4"/>
      <c r="V157" s="4"/>
      <c r="W157" s="4"/>
    </row>
    <row r="158" spans="1:13" ht="12.75">
      <c r="A158" s="15"/>
      <c r="B158" s="15" t="s">
        <v>13</v>
      </c>
      <c r="C158" s="15" t="s">
        <v>12</v>
      </c>
      <c r="D158" s="15" t="s">
        <v>17</v>
      </c>
      <c r="E158" s="15" t="s">
        <v>13</v>
      </c>
      <c r="F158" s="15" t="s">
        <v>12</v>
      </c>
      <c r="G158" s="15" t="s">
        <v>17</v>
      </c>
      <c r="H158" s="383"/>
      <c r="I158" s="383"/>
      <c r="J158" s="387"/>
      <c r="K158" s="15" t="s">
        <v>22</v>
      </c>
      <c r="L158" s="15" t="s">
        <v>23</v>
      </c>
      <c r="M158" s="387"/>
    </row>
    <row r="159" spans="1:27" ht="12.75">
      <c r="A159" s="88"/>
      <c r="B159" s="88"/>
      <c r="C159" s="88"/>
      <c r="D159" s="88" t="s">
        <v>121</v>
      </c>
      <c r="E159" s="88"/>
      <c r="F159" s="88"/>
      <c r="G159" s="88" t="s">
        <v>121</v>
      </c>
      <c r="H159" s="384"/>
      <c r="I159" s="384"/>
      <c r="J159" s="388"/>
      <c r="K159" s="88"/>
      <c r="L159" s="88"/>
      <c r="M159" s="388"/>
      <c r="O159" s="56" t="s">
        <v>77</v>
      </c>
      <c r="P159" s="53" t="s">
        <v>91</v>
      </c>
      <c r="Q159" s="48"/>
      <c r="R159" s="53" t="s">
        <v>98</v>
      </c>
      <c r="S159" s="48"/>
      <c r="T159" s="53" t="s">
        <v>100</v>
      </c>
      <c r="U159" s="48"/>
      <c r="V159" s="53" t="s">
        <v>103</v>
      </c>
      <c r="W159" s="54"/>
      <c r="X159" s="48"/>
      <c r="Y159" s="53" t="s">
        <v>96</v>
      </c>
      <c r="Z159" s="54"/>
      <c r="AA159" s="48"/>
    </row>
    <row r="160" spans="1:27" ht="12.75">
      <c r="A160" s="17" t="s">
        <v>30</v>
      </c>
      <c r="B160" s="247" t="s">
        <v>381</v>
      </c>
      <c r="C160" s="249"/>
      <c r="D160" s="337"/>
      <c r="E160" s="247" t="s">
        <v>406</v>
      </c>
      <c r="F160" s="249"/>
      <c r="G160" s="337"/>
      <c r="H160" s="217"/>
      <c r="I160" s="217"/>
      <c r="J160" s="217"/>
      <c r="K160" s="217"/>
      <c r="L160" s="217"/>
      <c r="M160" s="217"/>
      <c r="O160" s="46" t="s">
        <v>23</v>
      </c>
      <c r="P160" s="49" t="s">
        <v>97</v>
      </c>
      <c r="Q160" s="50"/>
      <c r="R160" s="49" t="s">
        <v>99</v>
      </c>
      <c r="S160" s="50"/>
      <c r="T160" s="49" t="s">
        <v>101</v>
      </c>
      <c r="U160" s="50"/>
      <c r="V160" s="49" t="s">
        <v>81</v>
      </c>
      <c r="W160" s="3"/>
      <c r="X160" s="50"/>
      <c r="Y160" s="49"/>
      <c r="Z160" s="3"/>
      <c r="AA160" s="50"/>
    </row>
    <row r="161" spans="1:27" ht="12.75">
      <c r="A161" s="17" t="s">
        <v>31</v>
      </c>
      <c r="B161" s="247" t="s">
        <v>382</v>
      </c>
      <c r="C161" s="249">
        <f aca="true" t="shared" si="9" ref="C161:C178">B161-B160</f>
        <v>0.029999999999972715</v>
      </c>
      <c r="D161" s="242">
        <f>C161*3000</f>
        <v>89.99999999991815</v>
      </c>
      <c r="E161" s="247" t="s">
        <v>406</v>
      </c>
      <c r="F161" s="249">
        <f aca="true" t="shared" si="10" ref="F161:F184">E161-E160</f>
        <v>0</v>
      </c>
      <c r="G161" s="242">
        <f>F161*3000</f>
        <v>0</v>
      </c>
      <c r="H161" s="249">
        <f>G161/D161</f>
        <v>0</v>
      </c>
      <c r="I161" s="63">
        <v>1</v>
      </c>
      <c r="J161" s="238">
        <f>D161/I161</f>
        <v>89.99999999991815</v>
      </c>
      <c r="K161" s="238"/>
      <c r="L161" s="217"/>
      <c r="M161" s="217"/>
      <c r="O161" s="47"/>
      <c r="P161" s="51" t="s">
        <v>93</v>
      </c>
      <c r="Q161" s="52"/>
      <c r="R161" s="51"/>
      <c r="S161" s="52"/>
      <c r="T161" s="51"/>
      <c r="U161" s="52"/>
      <c r="V161" s="51"/>
      <c r="W161" s="55"/>
      <c r="X161" s="52"/>
      <c r="Y161" s="51"/>
      <c r="Z161" s="55"/>
      <c r="AA161" s="52"/>
    </row>
    <row r="162" spans="1:27" ht="12.75">
      <c r="A162" s="17" t="s">
        <v>32</v>
      </c>
      <c r="B162" s="247" t="s">
        <v>383</v>
      </c>
      <c r="C162" s="249">
        <f t="shared" si="9"/>
        <v>0.029999999999972715</v>
      </c>
      <c r="D162" s="242">
        <f aca="true" t="shared" si="11" ref="D162:D184">C162*3000</f>
        <v>89.99999999991815</v>
      </c>
      <c r="E162" s="247" t="s">
        <v>407</v>
      </c>
      <c r="F162" s="249">
        <f t="shared" si="10"/>
        <v>0.009999999999990905</v>
      </c>
      <c r="G162" s="242">
        <f aca="true" t="shared" si="12" ref="G162:G184">F162*3000</f>
        <v>29.999999999972715</v>
      </c>
      <c r="H162" s="249">
        <f aca="true" t="shared" si="13" ref="H162:H184">G162/D162</f>
        <v>0.3333333333333333</v>
      </c>
      <c r="I162" s="63">
        <v>0.95</v>
      </c>
      <c r="J162" s="238">
        <f>D162/I162</f>
        <v>94.736842105177</v>
      </c>
      <c r="K162" s="238"/>
      <c r="L162" s="217"/>
      <c r="M162" s="217"/>
      <c r="O162" s="69">
        <v>1</v>
      </c>
      <c r="P162" s="61"/>
      <c r="Q162" s="59"/>
      <c r="R162" s="61"/>
      <c r="S162" s="59"/>
      <c r="T162" s="61"/>
      <c r="U162" s="59"/>
      <c r="V162" s="61"/>
      <c r="W162" s="62"/>
      <c r="X162" s="59"/>
      <c r="Y162" s="61"/>
      <c r="Z162" s="62"/>
      <c r="AA162" s="59"/>
    </row>
    <row r="163" spans="1:27" ht="12.75">
      <c r="A163" s="17" t="s">
        <v>33</v>
      </c>
      <c r="B163" s="247" t="s">
        <v>384</v>
      </c>
      <c r="C163" s="249">
        <f t="shared" si="9"/>
        <v>0.029999999999972715</v>
      </c>
      <c r="D163" s="242">
        <f t="shared" si="11"/>
        <v>89.99999999991815</v>
      </c>
      <c r="E163" s="247" t="s">
        <v>407</v>
      </c>
      <c r="F163" s="249">
        <f t="shared" si="10"/>
        <v>0</v>
      </c>
      <c r="G163" s="242">
        <f t="shared" si="12"/>
        <v>0</v>
      </c>
      <c r="H163" s="249">
        <f t="shared" si="13"/>
        <v>0</v>
      </c>
      <c r="I163" s="63">
        <v>1</v>
      </c>
      <c r="J163" s="238">
        <f>D163/I163</f>
        <v>89.99999999991815</v>
      </c>
      <c r="K163" s="238"/>
      <c r="L163" s="217"/>
      <c r="M163" s="217"/>
      <c r="O163" s="69">
        <v>2</v>
      </c>
      <c r="P163" s="61"/>
      <c r="Q163" s="59"/>
      <c r="R163" s="61"/>
      <c r="S163" s="59"/>
      <c r="T163" s="61"/>
      <c r="U163" s="59"/>
      <c r="V163" s="61"/>
      <c r="W163" s="62"/>
      <c r="X163" s="59"/>
      <c r="Y163" s="61"/>
      <c r="Z163" s="62"/>
      <c r="AA163" s="59"/>
    </row>
    <row r="164" spans="1:27" ht="12.75">
      <c r="A164" s="17" t="s">
        <v>34</v>
      </c>
      <c r="B164" s="247" t="s">
        <v>385</v>
      </c>
      <c r="C164" s="249">
        <f t="shared" si="9"/>
        <v>0.040000000000190994</v>
      </c>
      <c r="D164" s="242">
        <f t="shared" si="11"/>
        <v>120.00000000057298</v>
      </c>
      <c r="E164" s="247" t="s">
        <v>408</v>
      </c>
      <c r="F164" s="249">
        <f t="shared" si="10"/>
        <v>0.009999999999990905</v>
      </c>
      <c r="G164" s="242">
        <f t="shared" si="12"/>
        <v>29.999999999972715</v>
      </c>
      <c r="H164" s="249">
        <f t="shared" si="13"/>
        <v>0.24999999999857891</v>
      </c>
      <c r="I164" s="63">
        <v>0.97</v>
      </c>
      <c r="J164" s="238">
        <f>D164/I164</f>
        <v>123.71134020677627</v>
      </c>
      <c r="K164" s="238"/>
      <c r="L164" s="217"/>
      <c r="M164" s="217"/>
      <c r="O164" s="69">
        <v>3</v>
      </c>
      <c r="P164" s="61"/>
      <c r="Q164" s="59"/>
      <c r="R164" s="61"/>
      <c r="S164" s="59"/>
      <c r="T164" s="61"/>
      <c r="U164" s="59"/>
      <c r="V164" s="61"/>
      <c r="W164" s="62"/>
      <c r="X164" s="59"/>
      <c r="Y164" s="61"/>
      <c r="Z164" s="62"/>
      <c r="AA164" s="59"/>
    </row>
    <row r="165" spans="1:27" ht="12.75">
      <c r="A165" s="17" t="s">
        <v>35</v>
      </c>
      <c r="B165" s="247" t="s">
        <v>386</v>
      </c>
      <c r="C165" s="249">
        <f t="shared" si="9"/>
        <v>0.03999999999996362</v>
      </c>
      <c r="D165" s="242">
        <f t="shared" si="11"/>
        <v>119.99999999989086</v>
      </c>
      <c r="E165" s="247" t="s">
        <v>408</v>
      </c>
      <c r="F165" s="249">
        <f t="shared" si="10"/>
        <v>0</v>
      </c>
      <c r="G165" s="242">
        <f t="shared" si="12"/>
        <v>0</v>
      </c>
      <c r="H165" s="249">
        <f t="shared" si="13"/>
        <v>0</v>
      </c>
      <c r="I165" s="63">
        <v>1</v>
      </c>
      <c r="J165" s="238">
        <v>60</v>
      </c>
      <c r="K165" s="238"/>
      <c r="L165" s="217"/>
      <c r="M165" s="217"/>
      <c r="O165" s="69">
        <v>4</v>
      </c>
      <c r="P165" s="61"/>
      <c r="Q165" s="59"/>
      <c r="R165" s="61"/>
      <c r="S165" s="59"/>
      <c r="T165" s="61"/>
      <c r="U165" s="59"/>
      <c r="V165" s="61"/>
      <c r="W165" s="62"/>
      <c r="X165" s="59"/>
      <c r="Y165" s="61"/>
      <c r="Z165" s="62"/>
      <c r="AA165" s="59"/>
    </row>
    <row r="166" spans="1:27" ht="12.75">
      <c r="A166" s="17" t="s">
        <v>36</v>
      </c>
      <c r="B166" s="247" t="s">
        <v>387</v>
      </c>
      <c r="C166" s="249">
        <f t="shared" si="9"/>
        <v>0.029999999999972715</v>
      </c>
      <c r="D166" s="242">
        <f t="shared" si="11"/>
        <v>89.99999999991815</v>
      </c>
      <c r="E166" s="247" t="s">
        <v>409</v>
      </c>
      <c r="F166" s="249">
        <f t="shared" si="10"/>
        <v>0.009999999999990905</v>
      </c>
      <c r="G166" s="242">
        <f t="shared" si="12"/>
        <v>29.999999999972715</v>
      </c>
      <c r="H166" s="249">
        <f t="shared" si="13"/>
        <v>0.3333333333333333</v>
      </c>
      <c r="I166" s="63">
        <v>0.95</v>
      </c>
      <c r="J166" s="238">
        <f>D166/I166</f>
        <v>94.736842105177</v>
      </c>
      <c r="K166" s="238"/>
      <c r="L166" s="217"/>
      <c r="M166" s="217"/>
      <c r="O166" s="69">
        <v>5</v>
      </c>
      <c r="P166" s="61"/>
      <c r="Q166" s="59"/>
      <c r="R166" s="61"/>
      <c r="S166" s="59"/>
      <c r="T166" s="61"/>
      <c r="U166" s="59"/>
      <c r="V166" s="61"/>
      <c r="W166" s="62"/>
      <c r="X166" s="59"/>
      <c r="Y166" s="61"/>
      <c r="Z166" s="62"/>
      <c r="AA166" s="59"/>
    </row>
    <row r="167" spans="1:27" ht="12.75">
      <c r="A167" s="17" t="s">
        <v>37</v>
      </c>
      <c r="B167" s="247" t="s">
        <v>388</v>
      </c>
      <c r="C167" s="249">
        <f t="shared" si="9"/>
        <v>0.029999999999972715</v>
      </c>
      <c r="D167" s="242">
        <f t="shared" si="11"/>
        <v>89.99999999991815</v>
      </c>
      <c r="E167" s="247" t="s">
        <v>410</v>
      </c>
      <c r="F167" s="249">
        <f t="shared" si="10"/>
        <v>0.009999999999990905</v>
      </c>
      <c r="G167" s="242">
        <f t="shared" si="12"/>
        <v>29.999999999972715</v>
      </c>
      <c r="H167" s="249">
        <f t="shared" si="13"/>
        <v>0.3333333333333333</v>
      </c>
      <c r="I167" s="63">
        <v>0.95</v>
      </c>
      <c r="J167" s="238">
        <f>D167/I167</f>
        <v>94.736842105177</v>
      </c>
      <c r="K167" s="238"/>
      <c r="L167" s="217"/>
      <c r="M167" s="217"/>
      <c r="O167" s="69">
        <v>6</v>
      </c>
      <c r="P167" s="61"/>
      <c r="Q167" s="59"/>
      <c r="R167" s="61"/>
      <c r="S167" s="59"/>
      <c r="T167" s="61"/>
      <c r="U167" s="59"/>
      <c r="V167" s="61"/>
      <c r="W167" s="62"/>
      <c r="X167" s="59"/>
      <c r="Y167" s="61"/>
      <c r="Z167" s="62"/>
      <c r="AA167" s="59"/>
    </row>
    <row r="168" spans="1:27" ht="12.75">
      <c r="A168" s="17" t="s">
        <v>38</v>
      </c>
      <c r="B168" s="247" t="s">
        <v>389</v>
      </c>
      <c r="C168" s="249">
        <f t="shared" si="9"/>
        <v>0.03999999999996362</v>
      </c>
      <c r="D168" s="242">
        <f t="shared" si="11"/>
        <v>119.99999999989086</v>
      </c>
      <c r="E168" s="247" t="s">
        <v>410</v>
      </c>
      <c r="F168" s="249">
        <f t="shared" si="10"/>
        <v>0</v>
      </c>
      <c r="G168" s="242">
        <f t="shared" si="12"/>
        <v>0</v>
      </c>
      <c r="H168" s="249">
        <f t="shared" si="13"/>
        <v>0</v>
      </c>
      <c r="I168" s="63">
        <v>1</v>
      </c>
      <c r="J168" s="238">
        <f>D168/I168</f>
        <v>119.99999999989086</v>
      </c>
      <c r="K168" s="238"/>
      <c r="L168" s="217"/>
      <c r="M168" s="217"/>
      <c r="O168" s="69"/>
      <c r="P168" s="61"/>
      <c r="Q168" s="59"/>
      <c r="R168" s="61"/>
      <c r="S168" s="59"/>
      <c r="T168" s="61"/>
      <c r="U168" s="59"/>
      <c r="V168" s="61"/>
      <c r="W168" s="62"/>
      <c r="X168" s="59"/>
      <c r="Y168" s="61"/>
      <c r="Z168" s="62"/>
      <c r="AA168" s="59"/>
    </row>
    <row r="169" spans="1:27" ht="12.75">
      <c r="A169" s="17" t="s">
        <v>39</v>
      </c>
      <c r="B169" s="247" t="s">
        <v>390</v>
      </c>
      <c r="C169" s="249">
        <f t="shared" si="9"/>
        <v>0.029999999999972715</v>
      </c>
      <c r="D169" s="242">
        <f t="shared" si="11"/>
        <v>89.99999999991815</v>
      </c>
      <c r="E169" s="247" t="s">
        <v>410</v>
      </c>
      <c r="F169" s="249">
        <f t="shared" si="10"/>
        <v>0</v>
      </c>
      <c r="G169" s="242">
        <f t="shared" si="12"/>
        <v>0</v>
      </c>
      <c r="H169" s="249">
        <f t="shared" si="13"/>
        <v>0</v>
      </c>
      <c r="I169" s="63">
        <v>1</v>
      </c>
      <c r="J169" s="238">
        <v>90</v>
      </c>
      <c r="K169" s="238"/>
      <c r="L169" s="217"/>
      <c r="M169" s="217"/>
      <c r="O169" s="69"/>
      <c r="P169" s="61"/>
      <c r="Q169" s="59"/>
      <c r="R169" s="61"/>
      <c r="S169" s="59"/>
      <c r="T169" s="61"/>
      <c r="U169" s="59"/>
      <c r="V169" s="61"/>
      <c r="W169" s="62"/>
      <c r="X169" s="59"/>
      <c r="Y169" s="61"/>
      <c r="Z169" s="62"/>
      <c r="AA169" s="59"/>
    </row>
    <row r="170" spans="1:27" ht="12.75">
      <c r="A170" s="17" t="s">
        <v>40</v>
      </c>
      <c r="B170" s="247" t="s">
        <v>391</v>
      </c>
      <c r="C170" s="249">
        <f t="shared" si="9"/>
        <v>0.029999999999972715</v>
      </c>
      <c r="D170" s="242">
        <f t="shared" si="11"/>
        <v>89.99999999991815</v>
      </c>
      <c r="E170" s="247" t="s">
        <v>411</v>
      </c>
      <c r="F170" s="249">
        <f t="shared" si="10"/>
        <v>0.009999999999990905</v>
      </c>
      <c r="G170" s="242">
        <f t="shared" si="12"/>
        <v>29.999999999972715</v>
      </c>
      <c r="H170" s="249">
        <f t="shared" si="13"/>
        <v>0.3333333333333333</v>
      </c>
      <c r="I170" s="63">
        <v>0.95</v>
      </c>
      <c r="J170" s="238">
        <v>120</v>
      </c>
      <c r="K170" s="238"/>
      <c r="L170" s="217"/>
      <c r="M170" s="217"/>
      <c r="O170" s="69"/>
      <c r="P170" s="61"/>
      <c r="Q170" s="59"/>
      <c r="R170" s="61"/>
      <c r="S170" s="59"/>
      <c r="T170" s="61"/>
      <c r="U170" s="59"/>
      <c r="V170" s="61"/>
      <c r="W170" s="62"/>
      <c r="X170" s="59"/>
      <c r="Y170" s="61"/>
      <c r="Z170" s="62"/>
      <c r="AA170" s="59"/>
    </row>
    <row r="171" spans="1:15" ht="12.75">
      <c r="A171" s="17" t="s">
        <v>41</v>
      </c>
      <c r="B171" s="247" t="s">
        <v>392</v>
      </c>
      <c r="C171" s="249">
        <f t="shared" si="9"/>
        <v>0.03999999999996362</v>
      </c>
      <c r="D171" s="242">
        <f t="shared" si="11"/>
        <v>119.99999999989086</v>
      </c>
      <c r="E171" s="247" t="s">
        <v>412</v>
      </c>
      <c r="F171" s="249">
        <f t="shared" si="10"/>
        <v>0.009999999999990905</v>
      </c>
      <c r="G171" s="242">
        <f t="shared" si="12"/>
        <v>29.999999999972715</v>
      </c>
      <c r="H171" s="249">
        <f t="shared" si="13"/>
        <v>0.25</v>
      </c>
      <c r="I171" s="63">
        <v>0.97</v>
      </c>
      <c r="J171" s="238">
        <v>90</v>
      </c>
      <c r="K171" s="238"/>
      <c r="L171" s="217"/>
      <c r="M171" s="217"/>
      <c r="O171" t="s">
        <v>104</v>
      </c>
    </row>
    <row r="172" spans="1:25" ht="14.25">
      <c r="A172" s="17" t="s">
        <v>42</v>
      </c>
      <c r="B172" s="247" t="s">
        <v>393</v>
      </c>
      <c r="C172" s="249">
        <f t="shared" si="9"/>
        <v>0.03000000000020009</v>
      </c>
      <c r="D172" s="242">
        <f t="shared" si="11"/>
        <v>90.00000000060027</v>
      </c>
      <c r="E172" s="247" t="s">
        <v>413</v>
      </c>
      <c r="F172" s="249">
        <f t="shared" si="10"/>
        <v>0.010000000000047748</v>
      </c>
      <c r="G172" s="242">
        <f t="shared" si="12"/>
        <v>30.000000000143245</v>
      </c>
      <c r="H172" s="249">
        <f t="shared" si="13"/>
        <v>0.33333333333270176</v>
      </c>
      <c r="I172" s="63">
        <v>0.95</v>
      </c>
      <c r="J172" s="238">
        <f>D172/I172</f>
        <v>94.73684210589502</v>
      </c>
      <c r="K172" s="238"/>
      <c r="L172" s="217"/>
      <c r="M172" s="217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spans="1:13" ht="12.75">
      <c r="A173" s="17" t="s">
        <v>43</v>
      </c>
      <c r="B173" s="247" t="s">
        <v>394</v>
      </c>
      <c r="C173" s="249">
        <f t="shared" si="9"/>
        <v>0.03999999999996362</v>
      </c>
      <c r="D173" s="242">
        <f t="shared" si="11"/>
        <v>119.99999999989086</v>
      </c>
      <c r="E173" s="247" t="s">
        <v>413</v>
      </c>
      <c r="F173" s="249">
        <f t="shared" si="10"/>
        <v>0</v>
      </c>
      <c r="G173" s="242">
        <f t="shared" si="12"/>
        <v>0</v>
      </c>
      <c r="H173" s="249">
        <f t="shared" si="13"/>
        <v>0</v>
      </c>
      <c r="I173" s="63">
        <v>1</v>
      </c>
      <c r="J173" s="238">
        <f>D173/I173</f>
        <v>119.99999999989086</v>
      </c>
      <c r="K173" s="238"/>
      <c r="L173" s="217"/>
      <c r="M173" s="217"/>
    </row>
    <row r="174" spans="1:27" ht="12.75">
      <c r="A174" s="17" t="s">
        <v>44</v>
      </c>
      <c r="B174" s="247" t="s">
        <v>395</v>
      </c>
      <c r="C174" s="249">
        <f t="shared" si="9"/>
        <v>0.01999999999998181</v>
      </c>
      <c r="D174" s="242">
        <f t="shared" si="11"/>
        <v>59.99999999994543</v>
      </c>
      <c r="E174" s="247" t="s">
        <v>414</v>
      </c>
      <c r="F174" s="249">
        <f t="shared" si="10"/>
        <v>0.009999999999990905</v>
      </c>
      <c r="G174" s="242">
        <f t="shared" si="12"/>
        <v>29.999999999972715</v>
      </c>
      <c r="H174" s="249">
        <f t="shared" si="13"/>
        <v>0.5</v>
      </c>
      <c r="I174" s="63">
        <v>0.89</v>
      </c>
      <c r="J174" s="238">
        <f>D174/I174</f>
        <v>67.41573033701734</v>
      </c>
      <c r="K174" s="238"/>
      <c r="L174" s="217"/>
      <c r="M174" s="217"/>
      <c r="O174" s="72"/>
      <c r="P174" s="3"/>
      <c r="Q174" s="72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12.75">
      <c r="A175" s="17" t="s">
        <v>45</v>
      </c>
      <c r="B175" s="247" t="s">
        <v>396</v>
      </c>
      <c r="C175" s="249">
        <f t="shared" si="9"/>
        <v>0.029999999999972715</v>
      </c>
      <c r="D175" s="242">
        <f t="shared" si="11"/>
        <v>89.99999999991815</v>
      </c>
      <c r="E175" s="247" t="s">
        <v>415</v>
      </c>
      <c r="F175" s="249">
        <f t="shared" si="10"/>
        <v>0.009999999999990905</v>
      </c>
      <c r="G175" s="242">
        <f t="shared" si="12"/>
        <v>29.999999999972715</v>
      </c>
      <c r="H175" s="249">
        <f>G175/D175</f>
        <v>0.3333333333333333</v>
      </c>
      <c r="I175" s="63">
        <v>0.95</v>
      </c>
      <c r="J175" s="238">
        <f>D175/I175</f>
        <v>94.736842105177</v>
      </c>
      <c r="K175" s="238"/>
      <c r="L175" s="217"/>
      <c r="M175" s="217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5" ht="14.25">
      <c r="A176" s="17" t="s">
        <v>46</v>
      </c>
      <c r="B176" s="247" t="s">
        <v>397</v>
      </c>
      <c r="C176" s="249">
        <f t="shared" si="9"/>
        <v>0.029999999999972715</v>
      </c>
      <c r="D176" s="242">
        <f t="shared" si="11"/>
        <v>89.99999999991815</v>
      </c>
      <c r="E176" s="247" t="s">
        <v>416</v>
      </c>
      <c r="F176" s="249">
        <f t="shared" si="10"/>
        <v>0.009999999999990905</v>
      </c>
      <c r="G176" s="242">
        <f t="shared" si="12"/>
        <v>29.999999999972715</v>
      </c>
      <c r="H176" s="249">
        <f>G176/D176</f>
        <v>0.3333333333333333</v>
      </c>
      <c r="I176" s="63">
        <v>0.95</v>
      </c>
      <c r="J176" s="242">
        <v>120</v>
      </c>
      <c r="K176" s="238"/>
      <c r="L176" s="217"/>
      <c r="M176" s="217"/>
      <c r="P176" s="5" t="s">
        <v>105</v>
      </c>
      <c r="Q176" s="5"/>
      <c r="R176" s="5"/>
      <c r="S176" s="5"/>
      <c r="T176" s="5"/>
      <c r="U176" s="5"/>
      <c r="V176" s="5"/>
      <c r="W176" s="5"/>
      <c r="X176" s="5"/>
      <c r="Y176" s="5"/>
    </row>
    <row r="177" spans="1:13" ht="12.75">
      <c r="A177" s="17" t="s">
        <v>47</v>
      </c>
      <c r="B177" s="247" t="s">
        <v>398</v>
      </c>
      <c r="C177" s="249">
        <f t="shared" si="9"/>
        <v>0.03999999999996362</v>
      </c>
      <c r="D177" s="242">
        <f t="shared" si="11"/>
        <v>119.99999999989086</v>
      </c>
      <c r="E177" s="247" t="s">
        <v>417</v>
      </c>
      <c r="F177" s="249">
        <f t="shared" si="10"/>
        <v>0.009999999999990905</v>
      </c>
      <c r="G177" s="242">
        <f t="shared" si="12"/>
        <v>29.999999999972715</v>
      </c>
      <c r="H177" s="249">
        <f t="shared" si="13"/>
        <v>0.25</v>
      </c>
      <c r="I177" s="63">
        <v>0.97</v>
      </c>
      <c r="J177" s="238">
        <f>D177/I177</f>
        <v>123.71134020607306</v>
      </c>
      <c r="K177" s="238"/>
      <c r="L177" s="217"/>
      <c r="M177" s="217"/>
    </row>
    <row r="178" spans="1:27" ht="12.75">
      <c r="A178" s="17" t="s">
        <v>48</v>
      </c>
      <c r="B178" s="247" t="s">
        <v>399</v>
      </c>
      <c r="C178" s="249">
        <f t="shared" si="9"/>
        <v>0.029999999999972715</v>
      </c>
      <c r="D178" s="242">
        <f t="shared" si="11"/>
        <v>89.99999999991815</v>
      </c>
      <c r="E178" s="247" t="s">
        <v>417</v>
      </c>
      <c r="F178" s="249">
        <f t="shared" si="10"/>
        <v>0</v>
      </c>
      <c r="G178" s="242">
        <f t="shared" si="12"/>
        <v>0</v>
      </c>
      <c r="H178" s="249">
        <f t="shared" si="13"/>
        <v>0</v>
      </c>
      <c r="I178" s="63">
        <v>1</v>
      </c>
      <c r="J178" s="238">
        <f>D178/I178</f>
        <v>89.99999999991815</v>
      </c>
      <c r="K178" s="238"/>
      <c r="L178" s="217"/>
      <c r="M178" s="217"/>
      <c r="O178" s="71" t="s">
        <v>109</v>
      </c>
      <c r="P178" s="48"/>
      <c r="Q178" s="71" t="s">
        <v>102</v>
      </c>
      <c r="R178" s="48"/>
      <c r="S178" s="53" t="s">
        <v>100</v>
      </c>
      <c r="T178" s="48"/>
      <c r="U178" s="53" t="s">
        <v>106</v>
      </c>
      <c r="V178" s="48"/>
      <c r="W178" s="53" t="s">
        <v>111</v>
      </c>
      <c r="X178" s="54"/>
      <c r="Y178" s="48"/>
      <c r="Z178" s="53"/>
      <c r="AA178" s="48"/>
    </row>
    <row r="179" spans="1:27" ht="12.75">
      <c r="A179" s="17" t="s">
        <v>49</v>
      </c>
      <c r="B179" s="247" t="s">
        <v>400</v>
      </c>
      <c r="C179" s="249">
        <v>0.01</v>
      </c>
      <c r="D179" s="242">
        <f t="shared" si="11"/>
        <v>30</v>
      </c>
      <c r="E179" s="247" t="s">
        <v>418</v>
      </c>
      <c r="F179" s="249">
        <f t="shared" si="10"/>
        <v>0.009999999999990905</v>
      </c>
      <c r="G179" s="242">
        <f t="shared" si="12"/>
        <v>29.999999999972715</v>
      </c>
      <c r="H179" s="249">
        <f t="shared" si="13"/>
        <v>0.9999999999990905</v>
      </c>
      <c r="I179" s="63">
        <v>0.71</v>
      </c>
      <c r="J179" s="238">
        <f>D179/I179</f>
        <v>42.25352112676057</v>
      </c>
      <c r="K179" s="238"/>
      <c r="L179" s="217"/>
      <c r="M179" s="217"/>
      <c r="O179" s="49"/>
      <c r="P179" s="50"/>
      <c r="Q179" s="49" t="s">
        <v>110</v>
      </c>
      <c r="R179" s="50"/>
      <c r="S179" s="49" t="s">
        <v>101</v>
      </c>
      <c r="T179" s="50"/>
      <c r="U179" s="49" t="s">
        <v>107</v>
      </c>
      <c r="V179" s="50"/>
      <c r="W179" s="49" t="s">
        <v>112</v>
      </c>
      <c r="X179" s="3"/>
      <c r="Y179" s="50"/>
      <c r="Z179" s="49" t="s">
        <v>114</v>
      </c>
      <c r="AA179" s="50"/>
    </row>
    <row r="180" spans="1:27" ht="12.75">
      <c r="A180" s="17" t="s">
        <v>50</v>
      </c>
      <c r="B180" s="247" t="s">
        <v>401</v>
      </c>
      <c r="C180" s="249">
        <v>0.02</v>
      </c>
      <c r="D180" s="242">
        <f t="shared" si="11"/>
        <v>60</v>
      </c>
      <c r="E180" s="247" t="s">
        <v>419</v>
      </c>
      <c r="F180" s="249">
        <f t="shared" si="10"/>
        <v>0.010000000000047748</v>
      </c>
      <c r="G180" s="242">
        <f t="shared" si="12"/>
        <v>30.000000000143245</v>
      </c>
      <c r="H180" s="249">
        <f t="shared" si="13"/>
        <v>0.5000000000023874</v>
      </c>
      <c r="I180" s="63">
        <v>0.89</v>
      </c>
      <c r="J180" s="238">
        <f>D180/I180</f>
        <v>67.41573033707866</v>
      </c>
      <c r="K180" s="238"/>
      <c r="L180" s="217"/>
      <c r="M180" s="217"/>
      <c r="O180" s="49"/>
      <c r="P180" s="50"/>
      <c r="Q180" s="49"/>
      <c r="R180" s="50"/>
      <c r="S180" s="49"/>
      <c r="T180" s="50"/>
      <c r="U180" s="49"/>
      <c r="V180" s="50"/>
      <c r="W180" s="49" t="s">
        <v>113</v>
      </c>
      <c r="X180" s="3"/>
      <c r="Y180" s="50"/>
      <c r="Z180" s="49"/>
      <c r="AA180" s="50"/>
    </row>
    <row r="181" spans="1:27" ht="12.75">
      <c r="A181" s="17" t="s">
        <v>51</v>
      </c>
      <c r="B181" s="247" t="s">
        <v>402</v>
      </c>
      <c r="C181" s="249">
        <v>0.04</v>
      </c>
      <c r="D181" s="242">
        <f t="shared" si="11"/>
        <v>120</v>
      </c>
      <c r="E181" s="247" t="s">
        <v>420</v>
      </c>
      <c r="F181" s="249">
        <f t="shared" si="10"/>
        <v>0.009999999999990905</v>
      </c>
      <c r="G181" s="242">
        <f t="shared" si="12"/>
        <v>29.999999999972715</v>
      </c>
      <c r="H181" s="249">
        <f t="shared" si="13"/>
        <v>0.24999999999977263</v>
      </c>
      <c r="I181" s="63">
        <v>0.97</v>
      </c>
      <c r="J181" s="238">
        <v>120</v>
      </c>
      <c r="K181" s="238"/>
      <c r="L181" s="217"/>
      <c r="M181" s="217"/>
      <c r="O181" s="51"/>
      <c r="P181" s="52"/>
      <c r="Q181" s="51"/>
      <c r="R181" s="52"/>
      <c r="S181" s="51"/>
      <c r="T181" s="52"/>
      <c r="U181" s="51"/>
      <c r="V181" s="52"/>
      <c r="W181" s="51" t="s">
        <v>108</v>
      </c>
      <c r="X181" s="55"/>
      <c r="Y181" s="52"/>
      <c r="Z181" s="51"/>
      <c r="AA181" s="52"/>
    </row>
    <row r="182" spans="1:27" ht="12.75">
      <c r="A182" s="17" t="s">
        <v>52</v>
      </c>
      <c r="B182" s="247" t="s">
        <v>403</v>
      </c>
      <c r="C182" s="249">
        <v>0.06</v>
      </c>
      <c r="D182" s="242">
        <f t="shared" si="11"/>
        <v>180</v>
      </c>
      <c r="E182" s="247" t="s">
        <v>420</v>
      </c>
      <c r="F182" s="249">
        <f t="shared" si="10"/>
        <v>0</v>
      </c>
      <c r="G182" s="242">
        <f t="shared" si="12"/>
        <v>0</v>
      </c>
      <c r="H182" s="249">
        <f t="shared" si="13"/>
        <v>0</v>
      </c>
      <c r="I182" s="63">
        <v>1</v>
      </c>
      <c r="J182" s="238">
        <f>D182/I182</f>
        <v>180</v>
      </c>
      <c r="K182" s="238"/>
      <c r="L182" s="217"/>
      <c r="M182" s="217"/>
      <c r="O182" s="61"/>
      <c r="P182" s="59"/>
      <c r="Q182" s="61"/>
      <c r="R182" s="59"/>
      <c r="S182" s="61"/>
      <c r="T182" s="59"/>
      <c r="U182" s="61"/>
      <c r="V182" s="59"/>
      <c r="W182" s="61"/>
      <c r="X182" s="62"/>
      <c r="Y182" s="59"/>
      <c r="Z182" s="61"/>
      <c r="AA182" s="59"/>
    </row>
    <row r="183" spans="1:27" ht="12.75">
      <c r="A183" s="17" t="s">
        <v>53</v>
      </c>
      <c r="B183" s="247" t="s">
        <v>404</v>
      </c>
      <c r="C183" s="249">
        <v>0.03</v>
      </c>
      <c r="D183" s="242">
        <f t="shared" si="11"/>
        <v>90</v>
      </c>
      <c r="E183" s="247" t="s">
        <v>421</v>
      </c>
      <c r="F183" s="249">
        <f t="shared" si="10"/>
        <v>0.009999999999990905</v>
      </c>
      <c r="G183" s="242">
        <f t="shared" si="12"/>
        <v>29.999999999972715</v>
      </c>
      <c r="H183" s="249">
        <f t="shared" si="13"/>
        <v>0.33333333333303017</v>
      </c>
      <c r="I183" s="63">
        <v>0.95</v>
      </c>
      <c r="J183" s="238">
        <v>90</v>
      </c>
      <c r="K183" s="238"/>
      <c r="L183" s="217"/>
      <c r="M183" s="217"/>
      <c r="O183" s="61"/>
      <c r="P183" s="59"/>
      <c r="Q183" s="61"/>
      <c r="R183" s="59"/>
      <c r="S183" s="61"/>
      <c r="T183" s="59"/>
      <c r="U183" s="61"/>
      <c r="V183" s="59"/>
      <c r="W183" s="61"/>
      <c r="X183" s="62"/>
      <c r="Y183" s="59"/>
      <c r="Z183" s="61"/>
      <c r="AA183" s="59"/>
    </row>
    <row r="184" spans="1:27" ht="14.25">
      <c r="A184" s="17" t="s">
        <v>54</v>
      </c>
      <c r="B184" s="247" t="s">
        <v>405</v>
      </c>
      <c r="C184" s="247" t="s">
        <v>321</v>
      </c>
      <c r="D184" s="242">
        <f t="shared" si="11"/>
        <v>60</v>
      </c>
      <c r="E184" s="247" t="s">
        <v>421</v>
      </c>
      <c r="F184" s="249">
        <f t="shared" si="10"/>
        <v>0</v>
      </c>
      <c r="G184" s="242">
        <f t="shared" si="12"/>
        <v>0</v>
      </c>
      <c r="H184" s="249">
        <f t="shared" si="13"/>
        <v>0</v>
      </c>
      <c r="I184" s="63">
        <v>1</v>
      </c>
      <c r="J184" s="238">
        <f>D184/I184</f>
        <v>60</v>
      </c>
      <c r="K184" s="238"/>
      <c r="L184" s="9"/>
      <c r="M184" s="9"/>
      <c r="O184" s="61"/>
      <c r="P184" s="59"/>
      <c r="Q184" s="61"/>
      <c r="R184" s="59"/>
      <c r="S184" s="61"/>
      <c r="T184" s="59"/>
      <c r="U184" s="61"/>
      <c r="V184" s="59"/>
      <c r="W184" s="61"/>
      <c r="X184" s="62"/>
      <c r="Y184" s="59"/>
      <c r="Z184" s="61"/>
      <c r="AA184" s="59"/>
    </row>
    <row r="185" spans="1:27" ht="12.75">
      <c r="A185" s="74"/>
      <c r="B185" s="75"/>
      <c r="C185" s="75" t="s">
        <v>55</v>
      </c>
      <c r="D185" s="75"/>
      <c r="E185" s="76"/>
      <c r="F185" s="400" t="s">
        <v>71</v>
      </c>
      <c r="G185" s="401"/>
      <c r="H185" s="401"/>
      <c r="I185" s="401"/>
      <c r="J185" s="401"/>
      <c r="K185" s="77" t="s">
        <v>118</v>
      </c>
      <c r="L185" s="78"/>
      <c r="M185" s="79"/>
      <c r="O185" s="61"/>
      <c r="P185" s="59"/>
      <c r="Q185" s="61"/>
      <c r="R185" s="59"/>
      <c r="S185" s="61"/>
      <c r="T185" s="59"/>
      <c r="U185" s="61"/>
      <c r="V185" s="59"/>
      <c r="W185" s="61"/>
      <c r="X185" s="62"/>
      <c r="Y185" s="59"/>
      <c r="Z185" s="61"/>
      <c r="AA185" s="59"/>
    </row>
    <row r="186" spans="1:27" ht="12.75">
      <c r="A186" s="80"/>
      <c r="B186" s="389" t="s">
        <v>70</v>
      </c>
      <c r="C186" s="390"/>
      <c r="D186" s="389" t="s">
        <v>56</v>
      </c>
      <c r="E186" s="390"/>
      <c r="F186" s="81" t="s">
        <v>57</v>
      </c>
      <c r="G186" s="81" t="s">
        <v>59</v>
      </c>
      <c r="H186" s="389" t="s">
        <v>61</v>
      </c>
      <c r="I186" s="386"/>
      <c r="J186" s="390"/>
      <c r="K186" s="82" t="s">
        <v>119</v>
      </c>
      <c r="L186" s="83"/>
      <c r="M186" s="84"/>
      <c r="O186" s="61"/>
      <c r="P186" s="59"/>
      <c r="Q186" s="61"/>
      <c r="R186" s="59"/>
      <c r="S186" s="61"/>
      <c r="T186" s="59"/>
      <c r="U186" s="61"/>
      <c r="V186" s="59"/>
      <c r="W186" s="61"/>
      <c r="X186" s="62"/>
      <c r="Y186" s="59"/>
      <c r="Z186" s="61"/>
      <c r="AA186" s="59"/>
    </row>
    <row r="187" spans="1:27" ht="12.75">
      <c r="A187" s="85" t="s">
        <v>62</v>
      </c>
      <c r="B187" s="86"/>
      <c r="C187" s="326"/>
      <c r="D187" s="86"/>
      <c r="E187" s="87"/>
      <c r="F187" s="88" t="s">
        <v>58</v>
      </c>
      <c r="G187" s="88" t="s">
        <v>60</v>
      </c>
      <c r="H187" s="391" t="s">
        <v>26</v>
      </c>
      <c r="I187" s="392"/>
      <c r="J187" s="393"/>
      <c r="K187" s="89" t="s">
        <v>120</v>
      </c>
      <c r="L187" s="90"/>
      <c r="M187" s="91"/>
      <c r="O187" s="61"/>
      <c r="P187" s="59"/>
      <c r="Q187" s="61"/>
      <c r="R187" s="59"/>
      <c r="S187" s="61"/>
      <c r="T187" s="59"/>
      <c r="U187" s="61"/>
      <c r="V187" s="59"/>
      <c r="W187" s="61"/>
      <c r="X187" s="62"/>
      <c r="Y187" s="59"/>
      <c r="Z187" s="61"/>
      <c r="AA187" s="59"/>
    </row>
    <row r="188" spans="1:27" ht="12.75">
      <c r="A188" s="13" t="s">
        <v>63</v>
      </c>
      <c r="B188" s="304">
        <f>D161+D162+D163+D164+D165+D166+D167+D168</f>
        <v>809.9999999999454</v>
      </c>
      <c r="C188" s="302"/>
      <c r="D188" s="304">
        <f>G161+G162+G163+G164+G165+G166+G167+G168</f>
        <v>119.99999999989086</v>
      </c>
      <c r="E188" s="302"/>
      <c r="F188" s="242">
        <f>B188/8</f>
        <v>101.24999999999318</v>
      </c>
      <c r="G188" s="242">
        <f>D188/8</f>
        <v>14.999999999986358</v>
      </c>
      <c r="H188" s="140"/>
      <c r="I188" s="146">
        <v>102</v>
      </c>
      <c r="J188" s="141"/>
      <c r="K188" s="140"/>
      <c r="L188" s="306">
        <f>F188/I188</f>
        <v>0.9926470588234625</v>
      </c>
      <c r="M188" s="141"/>
      <c r="O188" s="61"/>
      <c r="P188" s="59"/>
      <c r="Q188" s="61"/>
      <c r="R188" s="59"/>
      <c r="S188" s="61"/>
      <c r="T188" s="59"/>
      <c r="U188" s="61"/>
      <c r="V188" s="59"/>
      <c r="W188" s="61"/>
      <c r="X188" s="62"/>
      <c r="Y188" s="59"/>
      <c r="Z188" s="61"/>
      <c r="AA188" s="59"/>
    </row>
    <row r="189" spans="1:27" ht="12.75">
      <c r="A189" s="13" t="s">
        <v>73</v>
      </c>
      <c r="B189" s="304">
        <f>D169+D170+D171+D172+D173+D174+D175+D176</f>
        <v>750</v>
      </c>
      <c r="C189" s="302"/>
      <c r="D189" s="304">
        <f>G169+G170+G171+G172+G173+G174+G175+G176</f>
        <v>180.00000000000682</v>
      </c>
      <c r="E189" s="302"/>
      <c r="F189" s="242">
        <f>B189/8</f>
        <v>93.75</v>
      </c>
      <c r="G189" s="242">
        <f>D189/8</f>
        <v>22.500000000000853</v>
      </c>
      <c r="H189" s="140"/>
      <c r="I189" s="146">
        <v>97</v>
      </c>
      <c r="J189" s="141"/>
      <c r="K189" s="140"/>
      <c r="L189" s="306">
        <f>F189/I189</f>
        <v>0.9664948453608248</v>
      </c>
      <c r="M189" s="141"/>
      <c r="O189" s="61"/>
      <c r="P189" s="59"/>
      <c r="Q189" s="61"/>
      <c r="R189" s="59"/>
      <c r="S189" s="61"/>
      <c r="T189" s="59"/>
      <c r="U189" s="61"/>
      <c r="V189" s="59"/>
      <c r="W189" s="61"/>
      <c r="X189" s="62"/>
      <c r="Y189" s="59"/>
      <c r="Z189" s="61"/>
      <c r="AA189" s="59"/>
    </row>
    <row r="190" spans="1:27" ht="12.75">
      <c r="A190" s="13" t="s">
        <v>64</v>
      </c>
      <c r="B190" s="304">
        <f>D177+D178+D179+D180+D181+D182+D183+D184</f>
        <v>749.999999999809</v>
      </c>
      <c r="C190" s="302"/>
      <c r="D190" s="304">
        <f>G177+G178+G179+G180+G181+G182+G183+G184</f>
        <v>150.0000000000341</v>
      </c>
      <c r="E190" s="302"/>
      <c r="F190" s="242">
        <f>B190/8</f>
        <v>93.74999999997613</v>
      </c>
      <c r="G190" s="242">
        <f>D190/8</f>
        <v>18.750000000004263</v>
      </c>
      <c r="H190" s="140"/>
      <c r="I190" s="146">
        <v>96</v>
      </c>
      <c r="J190" s="141"/>
      <c r="K190" s="140"/>
      <c r="L190" s="306">
        <f>F190/I190</f>
        <v>0.9765624999997513</v>
      </c>
      <c r="M190" s="141"/>
      <c r="O190" s="61"/>
      <c r="P190" s="59"/>
      <c r="Q190" s="61"/>
      <c r="R190" s="59"/>
      <c r="S190" s="61"/>
      <c r="T190" s="59"/>
      <c r="U190" s="61"/>
      <c r="V190" s="59"/>
      <c r="W190" s="61"/>
      <c r="X190" s="62"/>
      <c r="Y190" s="59"/>
      <c r="Z190" s="61"/>
      <c r="AA190" s="59"/>
    </row>
    <row r="191" spans="1:13" ht="12.75">
      <c r="A191" s="13" t="s">
        <v>74</v>
      </c>
      <c r="B191" s="304">
        <f>B190+B189+B188</f>
        <v>2309.9999999997544</v>
      </c>
      <c r="C191" s="302"/>
      <c r="D191" s="304">
        <f>D190+D189+D188</f>
        <v>449.9999999999318</v>
      </c>
      <c r="E191" s="302"/>
      <c r="F191" s="242">
        <f>B191/24</f>
        <v>96.24999999998977</v>
      </c>
      <c r="G191" s="242">
        <f>D191/24</f>
        <v>18.749999999997158</v>
      </c>
      <c r="H191" s="140"/>
      <c r="I191" s="146">
        <v>98</v>
      </c>
      <c r="J191" s="141"/>
      <c r="K191" s="140"/>
      <c r="L191" s="306">
        <f>F191/I191</f>
        <v>0.9821428571427527</v>
      </c>
      <c r="M191" s="141"/>
    </row>
    <row r="192" spans="1:13" ht="15">
      <c r="A192" s="10"/>
      <c r="B192" s="11"/>
      <c r="C192" s="11"/>
      <c r="D192" s="11"/>
      <c r="E192" s="7"/>
      <c r="F192" s="5"/>
      <c r="G192" s="5"/>
      <c r="H192" s="5"/>
      <c r="I192" s="5"/>
      <c r="J192" s="5"/>
      <c r="K192" s="5"/>
      <c r="L192" s="5"/>
      <c r="M192" s="5"/>
    </row>
    <row r="193" spans="1:13" ht="14.25">
      <c r="A193" s="12"/>
      <c r="B193" s="8"/>
      <c r="C193" s="8"/>
      <c r="D193" s="8"/>
      <c r="E193" s="8"/>
      <c r="F193" s="5"/>
      <c r="G193" s="5"/>
      <c r="H193" s="5"/>
      <c r="I193" s="5"/>
      <c r="J193" s="5"/>
      <c r="K193" s="5"/>
      <c r="L193" s="5"/>
      <c r="M193" s="5"/>
    </row>
    <row r="194" spans="1:14" ht="14.25">
      <c r="A194" s="73" t="s">
        <v>65</v>
      </c>
      <c r="B194" s="14"/>
      <c r="C194" s="14"/>
      <c r="D194" s="14"/>
      <c r="E194" s="3"/>
      <c r="J194" s="5"/>
      <c r="K194" s="12"/>
      <c r="L194" s="8"/>
      <c r="M194" s="8"/>
      <c r="N194" s="3"/>
    </row>
    <row r="195" spans="1:14" ht="14.25">
      <c r="A195" s="2" t="s">
        <v>66</v>
      </c>
      <c r="B195" s="3"/>
      <c r="C195" s="3"/>
      <c r="D195" s="3"/>
      <c r="E195" s="3"/>
      <c r="G195" t="s">
        <v>117</v>
      </c>
      <c r="J195" s="5"/>
      <c r="K195" s="12"/>
      <c r="L195" s="8"/>
      <c r="M195" s="8"/>
      <c r="N195" s="3"/>
    </row>
    <row r="196" spans="1:14" ht="14.25">
      <c r="A196" s="2"/>
      <c r="B196" s="1" t="s">
        <v>68</v>
      </c>
      <c r="J196" s="5"/>
      <c r="K196" s="8"/>
      <c r="L196" s="8"/>
      <c r="M196" s="8"/>
      <c r="N196" s="3"/>
    </row>
    <row r="197" spans="1:13" ht="14.25">
      <c r="A197" s="2" t="s">
        <v>67</v>
      </c>
      <c r="G197" t="s">
        <v>117</v>
      </c>
      <c r="J197" s="5"/>
      <c r="K197" s="5"/>
      <c r="L197" s="5"/>
      <c r="M197" s="5"/>
    </row>
    <row r="198" spans="2:13" ht="14.25">
      <c r="B198" s="1" t="s">
        <v>68</v>
      </c>
      <c r="J198" s="5"/>
      <c r="K198" s="5"/>
      <c r="L198" s="5"/>
      <c r="M198" s="5"/>
    </row>
    <row r="199" spans="1:15" ht="14.25">
      <c r="A199" s="2" t="s">
        <v>69</v>
      </c>
      <c r="G199" t="s">
        <v>117</v>
      </c>
      <c r="J199" s="5"/>
      <c r="K199" s="5"/>
      <c r="L199" s="5"/>
      <c r="M199" s="5"/>
      <c r="O199" t="s">
        <v>115</v>
      </c>
    </row>
    <row r="200" spans="2:19" ht="14.25">
      <c r="B200" s="1" t="s">
        <v>68</v>
      </c>
      <c r="J200" s="5"/>
      <c r="K200" s="5"/>
      <c r="L200" s="5"/>
      <c r="M200" s="5"/>
      <c r="S200" s="1" t="s">
        <v>116</v>
      </c>
    </row>
    <row r="201" spans="1:13" ht="14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1:14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4" spans="1:27" ht="14.25">
      <c r="A204" t="s">
        <v>0</v>
      </c>
      <c r="H204" s="5" t="s">
        <v>318</v>
      </c>
      <c r="I204" s="5"/>
      <c r="J204" s="5"/>
      <c r="K204" s="5"/>
      <c r="L204" s="5"/>
      <c r="M204" s="5"/>
      <c r="O204" s="5"/>
      <c r="P204" s="5"/>
      <c r="Q204" s="5" t="s">
        <v>76</v>
      </c>
      <c r="R204" s="5"/>
      <c r="S204" s="5"/>
      <c r="T204" s="5"/>
      <c r="U204" s="5"/>
      <c r="V204" s="5"/>
      <c r="W204" s="5"/>
      <c r="X204" s="5"/>
      <c r="Y204" s="5"/>
      <c r="Z204" s="5"/>
      <c r="AA204" s="5"/>
    </row>
    <row r="205" spans="1:27" ht="14.25">
      <c r="A205" s="1" t="s">
        <v>72</v>
      </c>
      <c r="H205" s="5" t="s">
        <v>134</v>
      </c>
      <c r="I205" s="5"/>
      <c r="J205" s="5"/>
      <c r="K205" s="5"/>
      <c r="L205" s="5"/>
      <c r="M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</row>
    <row r="206" spans="1:27" ht="15">
      <c r="A206" s="4"/>
      <c r="B206" s="4"/>
      <c r="C206" s="4"/>
      <c r="D206" s="4"/>
      <c r="E206" s="4"/>
      <c r="H206" s="5" t="s">
        <v>308</v>
      </c>
      <c r="I206" s="5"/>
      <c r="J206" s="5"/>
      <c r="K206" s="5"/>
      <c r="L206" s="5"/>
      <c r="M206" s="5"/>
      <c r="O206" s="5"/>
      <c r="P206" s="5"/>
      <c r="Q206" s="5"/>
      <c r="R206" s="5"/>
      <c r="S206" s="5" t="s">
        <v>95</v>
      </c>
      <c r="T206" s="4"/>
      <c r="U206" s="4"/>
      <c r="V206" s="4"/>
      <c r="W206" s="5"/>
      <c r="X206" s="5"/>
      <c r="Y206" s="5"/>
      <c r="Z206" s="5"/>
      <c r="AA206" s="5"/>
    </row>
    <row r="207" spans="1:27" ht="14.25">
      <c r="A207" s="5" t="s">
        <v>1</v>
      </c>
      <c r="B207" s="5"/>
      <c r="C207" s="5"/>
      <c r="D207" s="5"/>
      <c r="E207" s="5"/>
      <c r="H207" s="5" t="s">
        <v>29</v>
      </c>
      <c r="I207" s="5"/>
      <c r="J207" s="5"/>
      <c r="K207" s="5"/>
      <c r="L207" s="5"/>
      <c r="M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</row>
    <row r="208" spans="1:27" ht="14.25">
      <c r="A208" s="5" t="s">
        <v>2</v>
      </c>
      <c r="B208" s="5"/>
      <c r="C208" s="5"/>
      <c r="D208" s="5"/>
      <c r="E208" s="5"/>
      <c r="O208" s="8"/>
      <c r="P208" s="8"/>
      <c r="Q208" s="8"/>
      <c r="R208" s="8"/>
      <c r="S208" s="18"/>
      <c r="T208" s="19"/>
      <c r="U208" s="5"/>
      <c r="V208" s="5"/>
      <c r="W208" s="5"/>
      <c r="X208" s="5"/>
      <c r="Y208" s="5"/>
      <c r="Z208" s="5"/>
      <c r="AA208" s="5"/>
    </row>
    <row r="209" spans="1:27" ht="12.75">
      <c r="A209" t="s">
        <v>0</v>
      </c>
      <c r="O209" s="29" t="s">
        <v>77</v>
      </c>
      <c r="P209" s="40" t="s">
        <v>91</v>
      </c>
      <c r="Q209" s="41"/>
      <c r="R209" s="29"/>
      <c r="S209" s="33" t="s">
        <v>80</v>
      </c>
      <c r="T209" s="34"/>
      <c r="U209" s="21" t="s">
        <v>85</v>
      </c>
      <c r="V209" s="22"/>
      <c r="W209" s="21" t="s">
        <v>87</v>
      </c>
      <c r="X209" s="27"/>
      <c r="Y209" s="22"/>
      <c r="Z209" s="21"/>
      <c r="AA209" s="22"/>
    </row>
    <row r="210" spans="1:27" ht="12.75">
      <c r="A210" s="1" t="s">
        <v>3</v>
      </c>
      <c r="O210" s="30" t="s">
        <v>23</v>
      </c>
      <c r="P210" s="42" t="s">
        <v>92</v>
      </c>
      <c r="Q210" s="43"/>
      <c r="R210" s="30" t="s">
        <v>78</v>
      </c>
      <c r="S210" s="35" t="s">
        <v>81</v>
      </c>
      <c r="T210" s="36"/>
      <c r="U210" s="23" t="s">
        <v>83</v>
      </c>
      <c r="V210" s="24"/>
      <c r="W210" s="23" t="s">
        <v>86</v>
      </c>
      <c r="X210" s="20"/>
      <c r="Y210" s="24"/>
      <c r="Z210" s="23" t="s">
        <v>90</v>
      </c>
      <c r="AA210" s="24"/>
    </row>
    <row r="211" spans="15:27" ht="12.75">
      <c r="O211" s="30"/>
      <c r="P211" s="42" t="s">
        <v>93</v>
      </c>
      <c r="Q211" s="43"/>
      <c r="R211" s="30" t="s">
        <v>79</v>
      </c>
      <c r="S211" s="37" t="s">
        <v>82</v>
      </c>
      <c r="T211" s="36"/>
      <c r="U211" s="23" t="s">
        <v>84</v>
      </c>
      <c r="V211" s="24"/>
      <c r="W211" s="23" t="s">
        <v>88</v>
      </c>
      <c r="X211" s="20"/>
      <c r="Y211" s="24"/>
      <c r="Z211" s="23"/>
      <c r="AA211" s="24"/>
    </row>
    <row r="212" spans="4:27" ht="15">
      <c r="D212" s="5"/>
      <c r="E212" s="5" t="s">
        <v>75</v>
      </c>
      <c r="F212" s="5"/>
      <c r="G212" s="5"/>
      <c r="H212" s="5"/>
      <c r="I212" s="5"/>
      <c r="J212" s="5"/>
      <c r="K212" s="5"/>
      <c r="L212" s="5"/>
      <c r="M212" s="5"/>
      <c r="O212" s="31"/>
      <c r="P212" s="44"/>
      <c r="Q212" s="45"/>
      <c r="R212" s="32"/>
      <c r="S212" s="38"/>
      <c r="T212" s="39"/>
      <c r="U212" s="25"/>
      <c r="V212" s="26"/>
      <c r="W212" s="25" t="s">
        <v>89</v>
      </c>
      <c r="X212" s="28"/>
      <c r="Y212" s="26"/>
      <c r="Z212" s="25"/>
      <c r="AA212" s="26"/>
    </row>
    <row r="213" spans="4:27" ht="15">
      <c r="D213" s="16" t="s">
        <v>4</v>
      </c>
      <c r="E213" s="16"/>
      <c r="F213" s="16"/>
      <c r="G213" s="16"/>
      <c r="H213" s="16"/>
      <c r="I213" s="16"/>
      <c r="J213" s="16"/>
      <c r="K213" s="16"/>
      <c r="L213" s="16"/>
      <c r="M213" s="5"/>
      <c r="O213" s="57">
        <v>1</v>
      </c>
      <c r="P213" s="394" t="s">
        <v>247</v>
      </c>
      <c r="Q213" s="395"/>
      <c r="R213" s="69">
        <v>160</v>
      </c>
      <c r="S213" s="61"/>
      <c r="T213" s="59"/>
      <c r="U213" s="61"/>
      <c r="V213" s="59"/>
      <c r="W213" s="61"/>
      <c r="X213" s="62"/>
      <c r="Y213" s="59"/>
      <c r="Z213" s="61"/>
      <c r="AA213" s="59"/>
    </row>
    <row r="214" spans="4:27" ht="15">
      <c r="D214" s="16" t="s">
        <v>326</v>
      </c>
      <c r="E214" s="16"/>
      <c r="F214" s="16"/>
      <c r="G214" s="16"/>
      <c r="H214" s="16"/>
      <c r="I214" s="16"/>
      <c r="J214" s="16"/>
      <c r="K214" s="16"/>
      <c r="L214" s="16"/>
      <c r="M214" s="5"/>
      <c r="O214" s="57">
        <v>2</v>
      </c>
      <c r="P214" s="396" t="s">
        <v>311</v>
      </c>
      <c r="Q214" s="397"/>
      <c r="R214" s="69">
        <v>250</v>
      </c>
      <c r="S214" s="61"/>
      <c r="T214" s="59"/>
      <c r="U214" s="61"/>
      <c r="V214" s="59"/>
      <c r="W214" s="61"/>
      <c r="X214" s="62"/>
      <c r="Y214" s="59"/>
      <c r="Z214" s="61"/>
      <c r="AA214" s="59"/>
    </row>
    <row r="215" spans="4:27" ht="14.25">
      <c r="D215" s="5"/>
      <c r="E215" s="5"/>
      <c r="F215" s="5"/>
      <c r="G215" s="5"/>
      <c r="H215" s="5"/>
      <c r="I215" s="5"/>
      <c r="J215" s="5"/>
      <c r="K215" s="5"/>
      <c r="L215" s="5"/>
      <c r="M215" s="5"/>
      <c r="O215" s="63">
        <v>3</v>
      </c>
      <c r="P215" s="394" t="s">
        <v>243</v>
      </c>
      <c r="Q215" s="398"/>
      <c r="R215" s="69">
        <v>400</v>
      </c>
      <c r="S215" s="61"/>
      <c r="T215" s="59"/>
      <c r="U215" s="61"/>
      <c r="V215" s="59"/>
      <c r="W215" s="61"/>
      <c r="X215" s="62"/>
      <c r="Y215" s="59"/>
      <c r="Z215" s="61"/>
      <c r="AA215" s="59"/>
    </row>
    <row r="216" spans="4:27" ht="14.25">
      <c r="D216" s="5"/>
      <c r="E216" s="5"/>
      <c r="F216" s="5"/>
      <c r="G216" s="5"/>
      <c r="H216" s="5"/>
      <c r="I216" s="5"/>
      <c r="J216" s="5"/>
      <c r="K216" s="5"/>
      <c r="L216" s="5"/>
      <c r="M216" s="5"/>
      <c r="O216" s="57"/>
      <c r="P216" s="396"/>
      <c r="Q216" s="397"/>
      <c r="R216" s="69"/>
      <c r="S216" s="61"/>
      <c r="T216" s="59"/>
      <c r="U216" s="61"/>
      <c r="V216" s="59"/>
      <c r="W216" s="61"/>
      <c r="X216" s="62"/>
      <c r="Y216" s="59"/>
      <c r="Z216" s="61"/>
      <c r="AA216" s="59"/>
    </row>
    <row r="217" spans="6:27" ht="15">
      <c r="F217" s="16" t="s">
        <v>5</v>
      </c>
      <c r="G217" s="16"/>
      <c r="H217" s="5"/>
      <c r="I217" s="5"/>
      <c r="O217" s="57"/>
      <c r="P217" s="399"/>
      <c r="Q217" s="398"/>
      <c r="R217" s="60"/>
      <c r="S217" s="61"/>
      <c r="T217" s="59"/>
      <c r="U217" s="61"/>
      <c r="V217" s="59"/>
      <c r="W217" s="61"/>
      <c r="X217" s="62"/>
      <c r="Y217" s="59"/>
      <c r="Z217" s="61"/>
      <c r="AA217" s="59"/>
    </row>
    <row r="218" spans="15:27" ht="14.25">
      <c r="O218" s="63"/>
      <c r="P218" s="64"/>
      <c r="Q218" s="65"/>
      <c r="R218" s="9"/>
      <c r="S218" s="66"/>
      <c r="T218" s="67"/>
      <c r="U218" s="64"/>
      <c r="V218" s="65"/>
      <c r="W218" s="64"/>
      <c r="X218" s="68"/>
      <c r="Y218" s="65"/>
      <c r="Z218" s="61"/>
      <c r="AA218" s="59"/>
    </row>
    <row r="219" spans="1:27" ht="14.25">
      <c r="A219" s="5"/>
      <c r="B219" s="5"/>
      <c r="C219" s="6" t="s">
        <v>303</v>
      </c>
      <c r="D219" s="6"/>
      <c r="E219" s="6"/>
      <c r="F219" s="6"/>
      <c r="G219" s="6"/>
      <c r="H219" s="6"/>
      <c r="I219" s="6"/>
      <c r="J219" s="6"/>
      <c r="K219" s="6"/>
      <c r="L219" s="6"/>
      <c r="M219" s="5"/>
      <c r="O219" s="69"/>
      <c r="P219" s="61"/>
      <c r="Q219" s="59"/>
      <c r="R219" s="60"/>
      <c r="S219" s="70"/>
      <c r="T219" s="59"/>
      <c r="U219" s="61"/>
      <c r="V219" s="59"/>
      <c r="W219" s="61"/>
      <c r="X219" s="62"/>
      <c r="Y219" s="59"/>
      <c r="Z219" s="61"/>
      <c r="AA219" s="59"/>
    </row>
    <row r="220" spans="1:27" ht="14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O220" s="69"/>
      <c r="P220" s="61"/>
      <c r="Q220" s="59"/>
      <c r="R220" s="60"/>
      <c r="S220" s="64"/>
      <c r="T220" s="59"/>
      <c r="U220" s="61"/>
      <c r="V220" s="59"/>
      <c r="W220" s="61"/>
      <c r="X220" s="62"/>
      <c r="Y220" s="59"/>
      <c r="Z220" s="61"/>
      <c r="AA220" s="59"/>
    </row>
    <row r="221" spans="1:27" ht="12.75">
      <c r="A221" s="81"/>
      <c r="B221" s="92" t="s">
        <v>309</v>
      </c>
      <c r="C221" s="93"/>
      <c r="D221" s="94"/>
      <c r="E221" s="92" t="s">
        <v>310</v>
      </c>
      <c r="F221" s="93"/>
      <c r="G221" s="94"/>
      <c r="H221" s="382" t="s">
        <v>24</v>
      </c>
      <c r="I221" s="382" t="s">
        <v>25</v>
      </c>
      <c r="J221" s="402" t="s">
        <v>27</v>
      </c>
      <c r="K221" s="77" t="s">
        <v>18</v>
      </c>
      <c r="L221" s="79"/>
      <c r="M221" s="402" t="s">
        <v>28</v>
      </c>
      <c r="O221" s="69"/>
      <c r="P221" s="61"/>
      <c r="Q221" s="59"/>
      <c r="R221" s="60"/>
      <c r="S221" s="61"/>
      <c r="T221" s="59"/>
      <c r="U221" s="61"/>
      <c r="V221" s="59"/>
      <c r="W221" s="61"/>
      <c r="X221" s="62"/>
      <c r="Y221" s="59"/>
      <c r="Z221" s="61"/>
      <c r="AA221" s="59"/>
    </row>
    <row r="222" spans="1:13" ht="12.75">
      <c r="A222" s="15"/>
      <c r="B222" s="95" t="s">
        <v>6</v>
      </c>
      <c r="C222" s="14"/>
      <c r="D222" s="96"/>
      <c r="E222" s="95" t="s">
        <v>11</v>
      </c>
      <c r="F222" s="14"/>
      <c r="G222" s="96"/>
      <c r="H222" s="383"/>
      <c r="I222" s="383"/>
      <c r="J222" s="387"/>
      <c r="K222" s="82" t="s">
        <v>19</v>
      </c>
      <c r="L222" s="84"/>
      <c r="M222" s="387"/>
    </row>
    <row r="223" spans="1:27" ht="12.75">
      <c r="A223" s="15" t="s">
        <v>8</v>
      </c>
      <c r="B223" s="95" t="s">
        <v>7</v>
      </c>
      <c r="C223" s="14"/>
      <c r="D223" s="96"/>
      <c r="E223" s="95" t="s">
        <v>7</v>
      </c>
      <c r="F223" s="14"/>
      <c r="G223" s="96"/>
      <c r="H223" s="383"/>
      <c r="I223" s="383"/>
      <c r="J223" s="387"/>
      <c r="K223" s="82" t="s">
        <v>21</v>
      </c>
      <c r="L223" s="84"/>
      <c r="M223" s="387"/>
      <c r="O223" s="3"/>
      <c r="P223" s="3"/>
      <c r="Q223" s="3"/>
      <c r="R223" s="3"/>
      <c r="S223" s="20"/>
      <c r="T223" s="20"/>
      <c r="U223" s="20"/>
      <c r="V223" s="20"/>
      <c r="W223" s="20"/>
      <c r="X223" s="3"/>
      <c r="Y223" s="3"/>
      <c r="Z223" s="3"/>
      <c r="AA223" s="3"/>
    </row>
    <row r="224" spans="1:27" ht="12.75">
      <c r="A224" s="15" t="s">
        <v>9</v>
      </c>
      <c r="B224" s="86" t="s">
        <v>130</v>
      </c>
      <c r="C224" s="97"/>
      <c r="D224" s="87"/>
      <c r="E224" s="86" t="s">
        <v>130</v>
      </c>
      <c r="F224" s="97"/>
      <c r="G224" s="87"/>
      <c r="H224" s="383"/>
      <c r="I224" s="383"/>
      <c r="J224" s="387"/>
      <c r="K224" s="89" t="s">
        <v>20</v>
      </c>
      <c r="L224" s="91"/>
      <c r="M224" s="387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3" ht="12.75">
      <c r="A225" s="15" t="s">
        <v>10</v>
      </c>
      <c r="B225" s="81" t="s">
        <v>12</v>
      </c>
      <c r="C225" s="81" t="s">
        <v>14</v>
      </c>
      <c r="D225" s="81" t="s">
        <v>15</v>
      </c>
      <c r="E225" s="81" t="s">
        <v>12</v>
      </c>
      <c r="F225" s="81" t="s">
        <v>14</v>
      </c>
      <c r="G225" s="81" t="s">
        <v>16</v>
      </c>
      <c r="H225" s="383"/>
      <c r="I225" s="383"/>
      <c r="J225" s="387"/>
      <c r="K225" s="98"/>
      <c r="L225" s="99"/>
      <c r="M225" s="387"/>
      <c r="R225" t="s">
        <v>94</v>
      </c>
      <c r="S225" s="4"/>
      <c r="T225" s="4"/>
      <c r="U225" s="4"/>
      <c r="V225" s="4"/>
      <c r="W225" s="4"/>
    </row>
    <row r="226" spans="1:13" ht="12.75">
      <c r="A226" s="15"/>
      <c r="B226" s="15" t="s">
        <v>13</v>
      </c>
      <c r="C226" s="15" t="s">
        <v>12</v>
      </c>
      <c r="D226" s="15" t="s">
        <v>17</v>
      </c>
      <c r="E226" s="15" t="s">
        <v>13</v>
      </c>
      <c r="F226" s="15" t="s">
        <v>12</v>
      </c>
      <c r="G226" s="15" t="s">
        <v>17</v>
      </c>
      <c r="H226" s="383"/>
      <c r="I226" s="383"/>
      <c r="J226" s="387"/>
      <c r="K226" s="15" t="s">
        <v>22</v>
      </c>
      <c r="L226" s="15" t="s">
        <v>23</v>
      </c>
      <c r="M226" s="387"/>
    </row>
    <row r="227" spans="1:27" ht="12.75">
      <c r="A227" s="88"/>
      <c r="B227" s="88"/>
      <c r="C227" s="88"/>
      <c r="D227" s="88" t="s">
        <v>121</v>
      </c>
      <c r="E227" s="88"/>
      <c r="F227" s="88"/>
      <c r="G227" s="88" t="s">
        <v>121</v>
      </c>
      <c r="H227" s="384"/>
      <c r="I227" s="384"/>
      <c r="J227" s="388"/>
      <c r="K227" s="88"/>
      <c r="L227" s="88"/>
      <c r="M227" s="388"/>
      <c r="O227" s="56" t="s">
        <v>77</v>
      </c>
      <c r="P227" s="53" t="s">
        <v>91</v>
      </c>
      <c r="Q227" s="48"/>
      <c r="R227" s="53" t="s">
        <v>98</v>
      </c>
      <c r="S227" s="48"/>
      <c r="T227" s="53" t="s">
        <v>100</v>
      </c>
      <c r="U227" s="48"/>
      <c r="V227" s="53" t="s">
        <v>103</v>
      </c>
      <c r="W227" s="54"/>
      <c r="X227" s="48"/>
      <c r="Y227" s="53" t="s">
        <v>96</v>
      </c>
      <c r="Z227" s="54"/>
      <c r="AA227" s="48"/>
    </row>
    <row r="228" spans="1:27" ht="12.75">
      <c r="A228" s="17" t="s">
        <v>30</v>
      </c>
      <c r="B228" s="247" t="s">
        <v>422</v>
      </c>
      <c r="C228" s="249"/>
      <c r="D228" s="63"/>
      <c r="E228" s="247" t="s">
        <v>447</v>
      </c>
      <c r="F228" s="249"/>
      <c r="G228" s="337"/>
      <c r="H228" s="217"/>
      <c r="I228" s="217"/>
      <c r="J228" s="217"/>
      <c r="K228" s="217"/>
      <c r="L228" s="217"/>
      <c r="M228" s="217"/>
      <c r="O228" s="46" t="s">
        <v>23</v>
      </c>
      <c r="P228" s="49" t="s">
        <v>97</v>
      </c>
      <c r="Q228" s="50"/>
      <c r="R228" s="49" t="s">
        <v>99</v>
      </c>
      <c r="S228" s="50"/>
      <c r="T228" s="49" t="s">
        <v>101</v>
      </c>
      <c r="U228" s="50"/>
      <c r="V228" s="49" t="s">
        <v>81</v>
      </c>
      <c r="W228" s="3"/>
      <c r="X228" s="50"/>
      <c r="Y228" s="49"/>
      <c r="Z228" s="3"/>
      <c r="AA228" s="50"/>
    </row>
    <row r="229" spans="1:27" ht="12.75">
      <c r="A229" s="17" t="s">
        <v>31</v>
      </c>
      <c r="B229" s="247" t="s">
        <v>423</v>
      </c>
      <c r="C229" s="249">
        <f aca="true" t="shared" si="14" ref="C229:C252">B229-B228</f>
        <v>0.08000000000004093</v>
      </c>
      <c r="D229" s="63">
        <f aca="true" t="shared" si="15" ref="D229:D246">C229*3000</f>
        <v>240.00000000012278</v>
      </c>
      <c r="E229" s="247" t="s">
        <v>448</v>
      </c>
      <c r="F229" s="249">
        <f aca="true" t="shared" si="16" ref="F229:F252">E229-E228</f>
        <v>0.009999999999990905</v>
      </c>
      <c r="G229" s="242">
        <f>F229*3000</f>
        <v>29.999999999972715</v>
      </c>
      <c r="H229" s="249">
        <f>G229/D229</f>
        <v>0.12499999999982236</v>
      </c>
      <c r="I229" s="249">
        <v>0.99</v>
      </c>
      <c r="J229" s="238">
        <v>242.42424242436644</v>
      </c>
      <c r="K229" s="238"/>
      <c r="L229" s="217"/>
      <c r="M229" s="217"/>
      <c r="O229" s="47"/>
      <c r="P229" s="51" t="s">
        <v>93</v>
      </c>
      <c r="Q229" s="52"/>
      <c r="R229" s="51"/>
      <c r="S229" s="52"/>
      <c r="T229" s="51"/>
      <c r="U229" s="52"/>
      <c r="V229" s="51"/>
      <c r="W229" s="55"/>
      <c r="X229" s="52"/>
      <c r="Y229" s="51"/>
      <c r="Z229" s="55"/>
      <c r="AA229" s="52"/>
    </row>
    <row r="230" spans="1:27" ht="12.75">
      <c r="A230" s="17" t="s">
        <v>32</v>
      </c>
      <c r="B230" s="247" t="s">
        <v>424</v>
      </c>
      <c r="C230" s="249">
        <f t="shared" si="14"/>
        <v>0.09000000000003183</v>
      </c>
      <c r="D230" s="63">
        <f t="shared" si="15"/>
        <v>270.0000000000955</v>
      </c>
      <c r="E230" s="247" t="s">
        <v>449</v>
      </c>
      <c r="F230" s="249">
        <f t="shared" si="16"/>
        <v>0.009999999999990905</v>
      </c>
      <c r="G230" s="242">
        <f aca="true" t="shared" si="17" ref="G230:G252">F230*3000</f>
        <v>29.999999999972715</v>
      </c>
      <c r="H230" s="249">
        <f aca="true" t="shared" si="18" ref="H230:H252">G230/D230</f>
        <v>0.11111111111097076</v>
      </c>
      <c r="I230" s="249">
        <v>0.99</v>
      </c>
      <c r="J230" s="238">
        <v>272.7272727273692</v>
      </c>
      <c r="K230" s="238"/>
      <c r="L230" s="217"/>
      <c r="M230" s="217"/>
      <c r="O230" s="69">
        <v>1</v>
      </c>
      <c r="P230" s="61"/>
      <c r="Q230" s="59"/>
      <c r="R230" s="61"/>
      <c r="S230" s="59"/>
      <c r="T230" s="61"/>
      <c r="U230" s="59"/>
      <c r="V230" s="61"/>
      <c r="W230" s="62"/>
      <c r="X230" s="59"/>
      <c r="Y230" s="61"/>
      <c r="Z230" s="62"/>
      <c r="AA230" s="59"/>
    </row>
    <row r="231" spans="1:27" ht="12.75">
      <c r="A231" s="17" t="s">
        <v>33</v>
      </c>
      <c r="B231" s="247" t="s">
        <v>425</v>
      </c>
      <c r="C231" s="249">
        <f t="shared" si="14"/>
        <v>0.08999999999991815</v>
      </c>
      <c r="D231" s="63">
        <f t="shared" si="15"/>
        <v>269.99999999975444</v>
      </c>
      <c r="E231" s="247" t="s">
        <v>450</v>
      </c>
      <c r="F231" s="249">
        <f t="shared" si="16"/>
        <v>0.01999999999998181</v>
      </c>
      <c r="G231" s="242">
        <f t="shared" si="17"/>
        <v>59.99999999994543</v>
      </c>
      <c r="H231" s="249">
        <f t="shared" si="18"/>
        <v>0.2222222222222222</v>
      </c>
      <c r="I231" s="249">
        <v>0.98</v>
      </c>
      <c r="J231" s="238">
        <v>275.5102040813821</v>
      </c>
      <c r="K231" s="238"/>
      <c r="L231" s="217"/>
      <c r="M231" s="217"/>
      <c r="O231" s="69">
        <v>2</v>
      </c>
      <c r="P231" s="61"/>
      <c r="Q231" s="59"/>
      <c r="R231" s="61"/>
      <c r="S231" s="59"/>
      <c r="T231" s="61"/>
      <c r="U231" s="59"/>
      <c r="V231" s="61"/>
      <c r="W231" s="62"/>
      <c r="X231" s="59"/>
      <c r="Y231" s="61"/>
      <c r="Z231" s="62"/>
      <c r="AA231" s="59"/>
    </row>
    <row r="232" spans="1:27" ht="12.75">
      <c r="A232" s="17" t="s">
        <v>34</v>
      </c>
      <c r="B232" s="247" t="s">
        <v>426</v>
      </c>
      <c r="C232" s="249">
        <f t="shared" si="14"/>
        <v>0.11000000000001364</v>
      </c>
      <c r="D232" s="63">
        <f t="shared" si="15"/>
        <v>330.0000000000409</v>
      </c>
      <c r="E232" s="247" t="s">
        <v>451</v>
      </c>
      <c r="F232" s="249">
        <f t="shared" si="16"/>
        <v>0.020000000000038654</v>
      </c>
      <c r="G232" s="242">
        <f t="shared" si="17"/>
        <v>60.00000000011596</v>
      </c>
      <c r="H232" s="249">
        <f t="shared" si="18"/>
        <v>0.18181818181851067</v>
      </c>
      <c r="I232" s="249">
        <v>0.99</v>
      </c>
      <c r="J232" s="238">
        <v>333.3333333333747</v>
      </c>
      <c r="K232" s="238"/>
      <c r="L232" s="217"/>
      <c r="M232" s="217"/>
      <c r="O232" s="69">
        <v>3</v>
      </c>
      <c r="P232" s="61"/>
      <c r="Q232" s="59"/>
      <c r="R232" s="61"/>
      <c r="S232" s="59"/>
      <c r="T232" s="61"/>
      <c r="U232" s="59"/>
      <c r="V232" s="61"/>
      <c r="W232" s="62"/>
      <c r="X232" s="59"/>
      <c r="Y232" s="61"/>
      <c r="Z232" s="62"/>
      <c r="AA232" s="59"/>
    </row>
    <row r="233" spans="1:27" ht="12.75">
      <c r="A233" s="17" t="s">
        <v>35</v>
      </c>
      <c r="B233" s="247" t="s">
        <v>427</v>
      </c>
      <c r="C233" s="249">
        <f t="shared" si="14"/>
        <v>0.11000000000001364</v>
      </c>
      <c r="D233" s="63">
        <f t="shared" si="15"/>
        <v>330.0000000000409</v>
      </c>
      <c r="E233" s="247" t="s">
        <v>452</v>
      </c>
      <c r="F233" s="249">
        <f t="shared" si="16"/>
        <v>0.009999999999990905</v>
      </c>
      <c r="G233" s="242">
        <f t="shared" si="17"/>
        <v>29.999999999972715</v>
      </c>
      <c r="H233" s="249">
        <f t="shared" si="18"/>
        <v>0.09090909090899696</v>
      </c>
      <c r="I233" s="249">
        <v>1</v>
      </c>
      <c r="J233" s="238">
        <v>330.0000000000409</v>
      </c>
      <c r="K233" s="238"/>
      <c r="L233" s="217"/>
      <c r="M233" s="217"/>
      <c r="O233" s="69">
        <v>4</v>
      </c>
      <c r="P233" s="61"/>
      <c r="Q233" s="59"/>
      <c r="R233" s="61"/>
      <c r="S233" s="59"/>
      <c r="T233" s="61"/>
      <c r="U233" s="59"/>
      <c r="V233" s="61"/>
      <c r="W233" s="62"/>
      <c r="X233" s="59"/>
      <c r="Y233" s="61"/>
      <c r="Z233" s="62"/>
      <c r="AA233" s="59"/>
    </row>
    <row r="234" spans="1:27" ht="12.75">
      <c r="A234" s="17" t="s">
        <v>36</v>
      </c>
      <c r="B234" s="247" t="s">
        <v>428</v>
      </c>
      <c r="C234" s="249">
        <f t="shared" si="14"/>
        <v>0.09000000000003183</v>
      </c>
      <c r="D234" s="63">
        <f t="shared" si="15"/>
        <v>270.0000000000955</v>
      </c>
      <c r="E234" s="247" t="s">
        <v>453</v>
      </c>
      <c r="F234" s="249">
        <f t="shared" si="16"/>
        <v>0.009999999999990905</v>
      </c>
      <c r="G234" s="242">
        <f t="shared" si="17"/>
        <v>29.999999999972715</v>
      </c>
      <c r="H234" s="249">
        <f t="shared" si="18"/>
        <v>0.11111111111097076</v>
      </c>
      <c r="I234" s="249">
        <v>0.99</v>
      </c>
      <c r="J234" s="238">
        <v>272.7272727273692</v>
      </c>
      <c r="K234" s="238"/>
      <c r="L234" s="217"/>
      <c r="M234" s="217"/>
      <c r="O234" s="69">
        <v>5</v>
      </c>
      <c r="P234" s="61"/>
      <c r="Q234" s="59"/>
      <c r="R234" s="61"/>
      <c r="S234" s="59"/>
      <c r="T234" s="61"/>
      <c r="U234" s="59"/>
      <c r="V234" s="61"/>
      <c r="W234" s="62"/>
      <c r="X234" s="59"/>
      <c r="Y234" s="61"/>
      <c r="Z234" s="62"/>
      <c r="AA234" s="59"/>
    </row>
    <row r="235" spans="1:27" ht="12.75">
      <c r="A235" s="17" t="s">
        <v>37</v>
      </c>
      <c r="B235" s="247" t="s">
        <v>429</v>
      </c>
      <c r="C235" s="249">
        <f t="shared" si="14"/>
        <v>0.10000000000002274</v>
      </c>
      <c r="D235" s="63">
        <f t="shared" si="15"/>
        <v>300.0000000000682</v>
      </c>
      <c r="E235" s="247" t="s">
        <v>454</v>
      </c>
      <c r="F235" s="249">
        <f t="shared" si="16"/>
        <v>0.009999999999990905</v>
      </c>
      <c r="G235" s="242">
        <f t="shared" si="17"/>
        <v>29.999999999972715</v>
      </c>
      <c r="H235" s="249">
        <f t="shared" si="18"/>
        <v>0.09999999999988632</v>
      </c>
      <c r="I235" s="249">
        <v>0.99</v>
      </c>
      <c r="J235" s="238">
        <v>303.03030303037195</v>
      </c>
      <c r="K235" s="238"/>
      <c r="L235" s="217"/>
      <c r="M235" s="217"/>
      <c r="O235" s="69">
        <v>6</v>
      </c>
      <c r="P235" s="61"/>
      <c r="Q235" s="59"/>
      <c r="R235" s="61"/>
      <c r="S235" s="59"/>
      <c r="T235" s="61"/>
      <c r="U235" s="59"/>
      <c r="V235" s="61"/>
      <c r="W235" s="62"/>
      <c r="X235" s="59"/>
      <c r="Y235" s="61"/>
      <c r="Z235" s="62"/>
      <c r="AA235" s="59"/>
    </row>
    <row r="236" spans="1:27" ht="12.75">
      <c r="A236" s="17" t="s">
        <v>38</v>
      </c>
      <c r="B236" s="247" t="s">
        <v>430</v>
      </c>
      <c r="C236" s="249">
        <f t="shared" si="14"/>
        <v>0.11000000000001364</v>
      </c>
      <c r="D236" s="63">
        <f t="shared" si="15"/>
        <v>330.0000000000409</v>
      </c>
      <c r="E236" s="247" t="s">
        <v>455</v>
      </c>
      <c r="F236" s="249">
        <f t="shared" si="16"/>
        <v>0.01999999999998181</v>
      </c>
      <c r="G236" s="242">
        <f t="shared" si="17"/>
        <v>59.99999999994543</v>
      </c>
      <c r="H236" s="249">
        <f t="shared" si="18"/>
        <v>0.18181818181799392</v>
      </c>
      <c r="I236" s="249">
        <v>0.99</v>
      </c>
      <c r="J236" s="238">
        <v>333.3333333333747</v>
      </c>
      <c r="K236" s="238"/>
      <c r="L236" s="217"/>
      <c r="M236" s="217"/>
      <c r="O236" s="69"/>
      <c r="P236" s="61"/>
      <c r="Q236" s="59"/>
      <c r="R236" s="61"/>
      <c r="S236" s="59"/>
      <c r="T236" s="61"/>
      <c r="U236" s="59"/>
      <c r="V236" s="61"/>
      <c r="W236" s="62"/>
      <c r="X236" s="59"/>
      <c r="Y236" s="61"/>
      <c r="Z236" s="62"/>
      <c r="AA236" s="59"/>
    </row>
    <row r="237" spans="1:27" ht="12.75">
      <c r="A237" s="17" t="s">
        <v>39</v>
      </c>
      <c r="B237" s="247" t="s">
        <v>431</v>
      </c>
      <c r="C237" s="249">
        <f t="shared" si="14"/>
        <v>0.08999999999991815</v>
      </c>
      <c r="D237" s="63">
        <f t="shared" si="15"/>
        <v>269.99999999975444</v>
      </c>
      <c r="E237" s="247" t="s">
        <v>456</v>
      </c>
      <c r="F237" s="249">
        <f t="shared" si="16"/>
        <v>0.010000000000047748</v>
      </c>
      <c r="G237" s="242">
        <f t="shared" si="17"/>
        <v>30.000000000143245</v>
      </c>
      <c r="H237" s="249">
        <f t="shared" si="18"/>
        <v>0.11111111111174271</v>
      </c>
      <c r="I237" s="249">
        <v>0.99</v>
      </c>
      <c r="J237" s="238">
        <v>272.7272727270247</v>
      </c>
      <c r="K237" s="238"/>
      <c r="L237" s="217"/>
      <c r="M237" s="217"/>
      <c r="O237" s="69"/>
      <c r="P237" s="61"/>
      <c r="Q237" s="59"/>
      <c r="R237" s="61"/>
      <c r="S237" s="59"/>
      <c r="T237" s="61"/>
      <c r="U237" s="59"/>
      <c r="V237" s="61"/>
      <c r="W237" s="62"/>
      <c r="X237" s="59"/>
      <c r="Y237" s="61"/>
      <c r="Z237" s="62"/>
      <c r="AA237" s="59"/>
    </row>
    <row r="238" spans="1:27" ht="12.75">
      <c r="A238" s="17" t="s">
        <v>40</v>
      </c>
      <c r="B238" s="247" t="s">
        <v>432</v>
      </c>
      <c r="C238" s="249">
        <f t="shared" si="14"/>
        <v>0.09000000000003183</v>
      </c>
      <c r="D238" s="63">
        <f t="shared" si="15"/>
        <v>270.0000000000955</v>
      </c>
      <c r="E238" s="247" t="s">
        <v>457</v>
      </c>
      <c r="F238" s="249">
        <f t="shared" si="16"/>
        <v>0.009999999999990905</v>
      </c>
      <c r="G238" s="242">
        <f t="shared" si="17"/>
        <v>29.999999999972715</v>
      </c>
      <c r="H238" s="249">
        <f t="shared" si="18"/>
        <v>0.11111111111097076</v>
      </c>
      <c r="I238" s="249">
        <v>0.99</v>
      </c>
      <c r="J238" s="238">
        <v>272.7272727273692</v>
      </c>
      <c r="K238" s="238"/>
      <c r="L238" s="217"/>
      <c r="M238" s="217"/>
      <c r="O238" s="69"/>
      <c r="P238" s="61"/>
      <c r="Q238" s="59"/>
      <c r="R238" s="61"/>
      <c r="S238" s="59"/>
      <c r="T238" s="61"/>
      <c r="U238" s="59"/>
      <c r="V238" s="61"/>
      <c r="W238" s="62"/>
      <c r="X238" s="59"/>
      <c r="Y238" s="61"/>
      <c r="Z238" s="62"/>
      <c r="AA238" s="59"/>
    </row>
    <row r="239" spans="1:15" ht="12.75">
      <c r="A239" s="17" t="s">
        <v>41</v>
      </c>
      <c r="B239" s="247" t="s">
        <v>433</v>
      </c>
      <c r="C239" s="249">
        <f t="shared" si="14"/>
        <v>0.09000000000003183</v>
      </c>
      <c r="D239" s="63">
        <f t="shared" si="15"/>
        <v>270.0000000000955</v>
      </c>
      <c r="E239" s="247" t="s">
        <v>458</v>
      </c>
      <c r="F239" s="249">
        <f t="shared" si="16"/>
        <v>0.009999999999990905</v>
      </c>
      <c r="G239" s="242">
        <f t="shared" si="17"/>
        <v>29.999999999972715</v>
      </c>
      <c r="H239" s="249">
        <f t="shared" si="18"/>
        <v>0.11111111111097076</v>
      </c>
      <c r="I239" s="249">
        <v>0.99</v>
      </c>
      <c r="J239" s="238">
        <v>272.7272727273692</v>
      </c>
      <c r="K239" s="238"/>
      <c r="L239" s="217"/>
      <c r="M239" s="217"/>
      <c r="O239" t="s">
        <v>104</v>
      </c>
    </row>
    <row r="240" spans="1:25" ht="14.25">
      <c r="A240" s="17" t="s">
        <v>42</v>
      </c>
      <c r="B240" s="247" t="s">
        <v>434</v>
      </c>
      <c r="C240" s="249">
        <f t="shared" si="14"/>
        <v>0.08999999999991815</v>
      </c>
      <c r="D240" s="63">
        <f t="shared" si="15"/>
        <v>269.99999999975444</v>
      </c>
      <c r="E240" s="247" t="s">
        <v>459</v>
      </c>
      <c r="F240" s="249">
        <f t="shared" si="16"/>
        <v>0.01999999999998181</v>
      </c>
      <c r="G240" s="242">
        <f t="shared" si="17"/>
        <v>59.99999999994543</v>
      </c>
      <c r="H240" s="249">
        <f t="shared" si="18"/>
        <v>0.2222222222222222</v>
      </c>
      <c r="I240" s="249">
        <v>0.98</v>
      </c>
      <c r="J240" s="238">
        <v>275.5102040813821</v>
      </c>
      <c r="K240" s="238"/>
      <c r="L240" s="217"/>
      <c r="M240" s="217"/>
      <c r="P240" s="5"/>
      <c r="Q240" s="5"/>
      <c r="R240" s="5"/>
      <c r="S240" s="5"/>
      <c r="T240" s="5"/>
      <c r="U240" s="5"/>
      <c r="V240" s="5"/>
      <c r="W240" s="5"/>
      <c r="X240" s="5"/>
      <c r="Y240" s="5"/>
    </row>
    <row r="241" spans="1:13" ht="12.75">
      <c r="A241" s="17" t="s">
        <v>43</v>
      </c>
      <c r="B241" s="247" t="s">
        <v>435</v>
      </c>
      <c r="C241" s="249">
        <f t="shared" si="14"/>
        <v>0.10000000000002274</v>
      </c>
      <c r="D241" s="63">
        <f t="shared" si="15"/>
        <v>300.0000000000682</v>
      </c>
      <c r="E241" s="247" t="s">
        <v>460</v>
      </c>
      <c r="F241" s="249">
        <f t="shared" si="16"/>
        <v>0.009999999999990905</v>
      </c>
      <c r="G241" s="242">
        <f t="shared" si="17"/>
        <v>29.999999999972715</v>
      </c>
      <c r="H241" s="249">
        <f t="shared" si="18"/>
        <v>0.09999999999988632</v>
      </c>
      <c r="I241" s="249">
        <v>0.99</v>
      </c>
      <c r="J241" s="238">
        <v>303.03030303037195</v>
      </c>
      <c r="K241" s="238"/>
      <c r="L241" s="217"/>
      <c r="M241" s="217"/>
    </row>
    <row r="242" spans="1:27" ht="12.75">
      <c r="A242" s="17" t="s">
        <v>44</v>
      </c>
      <c r="B242" s="247" t="s">
        <v>436</v>
      </c>
      <c r="C242" s="249">
        <f t="shared" si="14"/>
        <v>0.11000000000001364</v>
      </c>
      <c r="D242" s="63">
        <f t="shared" si="15"/>
        <v>330.0000000000409</v>
      </c>
      <c r="E242" s="247" t="s">
        <v>461</v>
      </c>
      <c r="F242" s="249">
        <f t="shared" si="16"/>
        <v>0.020000000000038654</v>
      </c>
      <c r="G242" s="242">
        <f t="shared" si="17"/>
        <v>60.00000000011596</v>
      </c>
      <c r="H242" s="249">
        <f t="shared" si="18"/>
        <v>0.18181818181851067</v>
      </c>
      <c r="I242" s="249">
        <v>0.98</v>
      </c>
      <c r="J242" s="238">
        <v>336.7346938775928</v>
      </c>
      <c r="K242" s="238"/>
      <c r="L242" s="217"/>
      <c r="M242" s="217"/>
      <c r="O242" s="72"/>
      <c r="P242" s="3"/>
      <c r="Q242" s="72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>
      <c r="A243" s="17" t="s">
        <v>45</v>
      </c>
      <c r="B243" s="247" t="s">
        <v>437</v>
      </c>
      <c r="C243" s="249">
        <f t="shared" si="14"/>
        <v>0.08000000000004093</v>
      </c>
      <c r="D243" s="63">
        <f t="shared" si="15"/>
        <v>240.00000000012278</v>
      </c>
      <c r="E243" s="247" t="s">
        <v>462</v>
      </c>
      <c r="F243" s="249">
        <f t="shared" si="16"/>
        <v>0.009999999999990905</v>
      </c>
      <c r="G243" s="242">
        <f t="shared" si="17"/>
        <v>29.999999999972715</v>
      </c>
      <c r="H243" s="249">
        <f t="shared" si="18"/>
        <v>0.12499999999982236</v>
      </c>
      <c r="I243" s="249">
        <v>0.99</v>
      </c>
      <c r="J243" s="238">
        <v>242.42424242436644</v>
      </c>
      <c r="K243" s="238"/>
      <c r="L243" s="217"/>
      <c r="M243" s="217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5" ht="14.25">
      <c r="A244" s="17" t="s">
        <v>46</v>
      </c>
      <c r="B244" s="247" t="s">
        <v>438</v>
      </c>
      <c r="C244" s="249">
        <f t="shared" si="14"/>
        <v>0.10000000000002274</v>
      </c>
      <c r="D244" s="63">
        <f t="shared" si="15"/>
        <v>300.0000000000682</v>
      </c>
      <c r="E244" s="247" t="s">
        <v>463</v>
      </c>
      <c r="F244" s="249">
        <f t="shared" si="16"/>
        <v>0.01999999999998181</v>
      </c>
      <c r="G244" s="242">
        <f t="shared" si="17"/>
        <v>59.99999999994543</v>
      </c>
      <c r="H244" s="249">
        <f t="shared" si="18"/>
        <v>0.19999999999977264</v>
      </c>
      <c r="I244" s="249">
        <v>0.98</v>
      </c>
      <c r="J244" s="238">
        <v>306.12244897966144</v>
      </c>
      <c r="K244" s="238"/>
      <c r="L244" s="217"/>
      <c r="M244" s="217"/>
      <c r="P244" s="5" t="s">
        <v>105</v>
      </c>
      <c r="Q244" s="5"/>
      <c r="R244" s="5"/>
      <c r="S244" s="5"/>
      <c r="T244" s="5"/>
      <c r="U244" s="5"/>
      <c r="V244" s="5"/>
      <c r="W244" s="5"/>
      <c r="X244" s="5"/>
      <c r="Y244" s="5"/>
    </row>
    <row r="245" spans="1:13" ht="12.75">
      <c r="A245" s="17" t="s">
        <v>47</v>
      </c>
      <c r="B245" s="247" t="s">
        <v>439</v>
      </c>
      <c r="C245" s="249">
        <f t="shared" si="14"/>
        <v>0.08999999999991815</v>
      </c>
      <c r="D245" s="63">
        <f t="shared" si="15"/>
        <v>269.99999999975444</v>
      </c>
      <c r="E245" s="247" t="s">
        <v>464</v>
      </c>
      <c r="F245" s="249">
        <f t="shared" si="16"/>
        <v>0.01999999999998181</v>
      </c>
      <c r="G245" s="242">
        <f t="shared" si="17"/>
        <v>59.99999999994543</v>
      </c>
      <c r="H245" s="249">
        <f t="shared" si="18"/>
        <v>0.2222222222222222</v>
      </c>
      <c r="I245" s="249">
        <v>0.98</v>
      </c>
      <c r="J245" s="238">
        <v>275.5102040813821</v>
      </c>
      <c r="K245" s="238"/>
      <c r="L245" s="217"/>
      <c r="M245" s="217"/>
    </row>
    <row r="246" spans="1:27" ht="12.75">
      <c r="A246" s="17" t="s">
        <v>48</v>
      </c>
      <c r="B246" s="247" t="s">
        <v>440</v>
      </c>
      <c r="C246" s="249">
        <f t="shared" si="14"/>
        <v>0.11000000000001364</v>
      </c>
      <c r="D246" s="63">
        <f t="shared" si="15"/>
        <v>330.0000000000409</v>
      </c>
      <c r="E246" s="247" t="s">
        <v>465</v>
      </c>
      <c r="F246" s="249">
        <f t="shared" si="16"/>
        <v>0.010000000000047748</v>
      </c>
      <c r="G246" s="242">
        <f t="shared" si="17"/>
        <v>30.000000000143245</v>
      </c>
      <c r="H246" s="249">
        <f t="shared" si="18"/>
        <v>0.09090909090951371</v>
      </c>
      <c r="I246" s="249">
        <v>1</v>
      </c>
      <c r="J246" s="238">
        <v>330.0000000000409</v>
      </c>
      <c r="K246" s="238"/>
      <c r="L246" s="217"/>
      <c r="M246" s="217"/>
      <c r="O246" s="71" t="s">
        <v>109</v>
      </c>
      <c r="P246" s="48"/>
      <c r="Q246" s="71" t="s">
        <v>102</v>
      </c>
      <c r="R246" s="48"/>
      <c r="S246" s="53" t="s">
        <v>100</v>
      </c>
      <c r="T246" s="48"/>
      <c r="U246" s="53" t="s">
        <v>106</v>
      </c>
      <c r="V246" s="48"/>
      <c r="W246" s="53" t="s">
        <v>111</v>
      </c>
      <c r="X246" s="54"/>
      <c r="Y246" s="48"/>
      <c r="Z246" s="53"/>
      <c r="AA246" s="48"/>
    </row>
    <row r="247" spans="1:27" ht="12.75">
      <c r="A247" s="17" t="s">
        <v>49</v>
      </c>
      <c r="B247" s="247" t="s">
        <v>441</v>
      </c>
      <c r="C247" s="249">
        <f t="shared" si="14"/>
        <v>0.09000000000003183</v>
      </c>
      <c r="D247" s="63">
        <v>30</v>
      </c>
      <c r="E247" s="247" t="s">
        <v>466</v>
      </c>
      <c r="F247" s="249">
        <f t="shared" si="16"/>
        <v>0.009999999999990905</v>
      </c>
      <c r="G247" s="242">
        <f t="shared" si="17"/>
        <v>29.999999999972715</v>
      </c>
      <c r="H247" s="249">
        <f t="shared" si="18"/>
        <v>0.9999999999990905</v>
      </c>
      <c r="I247" s="249">
        <v>0.71</v>
      </c>
      <c r="J247" s="238">
        <v>42.2535211267606</v>
      </c>
      <c r="K247" s="238"/>
      <c r="L247" s="217"/>
      <c r="M247" s="217"/>
      <c r="O247" s="49"/>
      <c r="P247" s="50"/>
      <c r="Q247" s="49" t="s">
        <v>110</v>
      </c>
      <c r="R247" s="50"/>
      <c r="S247" s="49" t="s">
        <v>101</v>
      </c>
      <c r="T247" s="50"/>
      <c r="U247" s="49" t="s">
        <v>107</v>
      </c>
      <c r="V247" s="50"/>
      <c r="W247" s="49" t="s">
        <v>112</v>
      </c>
      <c r="X247" s="3"/>
      <c r="Y247" s="50"/>
      <c r="Z247" s="49" t="s">
        <v>114</v>
      </c>
      <c r="AA247" s="50"/>
    </row>
    <row r="248" spans="1:27" ht="12.75">
      <c r="A248" s="17" t="s">
        <v>50</v>
      </c>
      <c r="B248" s="247" t="s">
        <v>442</v>
      </c>
      <c r="C248" s="249">
        <v>0.01</v>
      </c>
      <c r="D248" s="63">
        <v>30</v>
      </c>
      <c r="E248" s="247" t="s">
        <v>467</v>
      </c>
      <c r="F248" s="249">
        <f t="shared" si="16"/>
        <v>0.009999999999990905</v>
      </c>
      <c r="G248" s="242">
        <f t="shared" si="17"/>
        <v>29.999999999972715</v>
      </c>
      <c r="H248" s="249">
        <f t="shared" si="18"/>
        <v>0.9999999999990905</v>
      </c>
      <c r="I248" s="249">
        <v>0.71</v>
      </c>
      <c r="J248" s="238">
        <v>42.25352112676057</v>
      </c>
      <c r="K248" s="238"/>
      <c r="L248" s="217"/>
      <c r="M248" s="217"/>
      <c r="O248" s="49"/>
      <c r="P248" s="50"/>
      <c r="Q248" s="49"/>
      <c r="R248" s="50"/>
      <c r="S248" s="49"/>
      <c r="T248" s="50"/>
      <c r="U248" s="49"/>
      <c r="V248" s="50"/>
      <c r="W248" s="49" t="s">
        <v>113</v>
      </c>
      <c r="X248" s="3"/>
      <c r="Y248" s="50"/>
      <c r="Z248" s="49"/>
      <c r="AA248" s="50"/>
    </row>
    <row r="249" spans="1:27" ht="12.75">
      <c r="A249" s="17" t="s">
        <v>51</v>
      </c>
      <c r="B249" s="247" t="s">
        <v>443</v>
      </c>
      <c r="C249" s="249">
        <f t="shared" si="14"/>
        <v>0.07999999999992724</v>
      </c>
      <c r="D249" s="63">
        <v>30</v>
      </c>
      <c r="E249" s="247" t="s">
        <v>468</v>
      </c>
      <c r="F249" s="249">
        <f t="shared" si="16"/>
        <v>0.009999999999990905</v>
      </c>
      <c r="G249" s="242">
        <f t="shared" si="17"/>
        <v>29.999999999972715</v>
      </c>
      <c r="H249" s="249">
        <f t="shared" si="18"/>
        <v>0.9999999999990905</v>
      </c>
      <c r="I249" s="249">
        <v>0.71</v>
      </c>
      <c r="J249" s="238">
        <v>42.25352112676057</v>
      </c>
      <c r="K249" s="238"/>
      <c r="L249" s="217"/>
      <c r="M249" s="217"/>
      <c r="O249" s="51"/>
      <c r="P249" s="52"/>
      <c r="Q249" s="51"/>
      <c r="R249" s="52"/>
      <c r="S249" s="51"/>
      <c r="T249" s="52"/>
      <c r="U249" s="51"/>
      <c r="V249" s="52"/>
      <c r="W249" s="51" t="s">
        <v>108</v>
      </c>
      <c r="X249" s="55"/>
      <c r="Y249" s="52"/>
      <c r="Z249" s="51"/>
      <c r="AA249" s="52"/>
    </row>
    <row r="250" spans="1:27" ht="12.75">
      <c r="A250" s="17" t="s">
        <v>52</v>
      </c>
      <c r="B250" s="247" t="s">
        <v>444</v>
      </c>
      <c r="C250" s="249">
        <f t="shared" si="14"/>
        <v>0.08000000000004093</v>
      </c>
      <c r="D250" s="63">
        <v>60</v>
      </c>
      <c r="E250" s="247" t="s">
        <v>469</v>
      </c>
      <c r="F250" s="249">
        <f t="shared" si="16"/>
        <v>0.009999999999990905</v>
      </c>
      <c r="G250" s="242">
        <f t="shared" si="17"/>
        <v>29.999999999972715</v>
      </c>
      <c r="H250" s="249">
        <f t="shared" si="18"/>
        <v>0.49999999999954525</v>
      </c>
      <c r="I250" s="249">
        <v>0.9</v>
      </c>
      <c r="J250" s="238">
        <v>66.66666666666667</v>
      </c>
      <c r="K250" s="238"/>
      <c r="L250" s="217"/>
      <c r="M250" s="217"/>
      <c r="O250" s="61"/>
      <c r="P250" s="59"/>
      <c r="Q250" s="61"/>
      <c r="R250" s="59"/>
      <c r="S250" s="61"/>
      <c r="T250" s="59"/>
      <c r="U250" s="61"/>
      <c r="V250" s="59"/>
      <c r="W250" s="61"/>
      <c r="X250" s="62"/>
      <c r="Y250" s="59"/>
      <c r="Z250" s="61"/>
      <c r="AA250" s="59"/>
    </row>
    <row r="251" spans="1:27" ht="12.75">
      <c r="A251" s="17" t="s">
        <v>53</v>
      </c>
      <c r="B251" s="247" t="s">
        <v>445</v>
      </c>
      <c r="C251" s="249">
        <f t="shared" si="14"/>
        <v>0.08000000000004093</v>
      </c>
      <c r="D251" s="63">
        <v>30</v>
      </c>
      <c r="E251" s="247" t="s">
        <v>470</v>
      </c>
      <c r="F251" s="249">
        <f t="shared" si="16"/>
        <v>0.009999999999990905</v>
      </c>
      <c r="G251" s="242">
        <f t="shared" si="17"/>
        <v>29.999999999972715</v>
      </c>
      <c r="H251" s="249">
        <f t="shared" si="18"/>
        <v>0.9999999999990905</v>
      </c>
      <c r="I251" s="249">
        <v>0.71</v>
      </c>
      <c r="J251" s="238">
        <v>42.25352112676057</v>
      </c>
      <c r="K251" s="238"/>
      <c r="L251" s="217"/>
      <c r="M251" s="217"/>
      <c r="O251" s="61"/>
      <c r="P251" s="59"/>
      <c r="Q251" s="61"/>
      <c r="R251" s="59"/>
      <c r="S251" s="61"/>
      <c r="T251" s="59"/>
      <c r="U251" s="61"/>
      <c r="V251" s="59"/>
      <c r="W251" s="61"/>
      <c r="X251" s="62"/>
      <c r="Y251" s="59"/>
      <c r="Z251" s="61"/>
      <c r="AA251" s="59"/>
    </row>
    <row r="252" spans="1:27" ht="14.25">
      <c r="A252" s="17" t="s">
        <v>54</v>
      </c>
      <c r="B252" s="247" t="s">
        <v>446</v>
      </c>
      <c r="C252" s="249">
        <f t="shared" si="14"/>
        <v>0.07999999999992724</v>
      </c>
      <c r="D252" s="63">
        <v>30</v>
      </c>
      <c r="E252" s="247" t="s">
        <v>471</v>
      </c>
      <c r="F252" s="249">
        <f t="shared" si="16"/>
        <v>0.010000000000047748</v>
      </c>
      <c r="G252" s="242">
        <f t="shared" si="17"/>
        <v>30.000000000143245</v>
      </c>
      <c r="H252" s="249">
        <f t="shared" si="18"/>
        <v>1.0000000000047748</v>
      </c>
      <c r="I252" s="249">
        <v>0.71</v>
      </c>
      <c r="J252" s="238">
        <v>42.25352112676057</v>
      </c>
      <c r="K252" s="238"/>
      <c r="L252" s="9"/>
      <c r="M252" s="9"/>
      <c r="O252" s="61"/>
      <c r="P252" s="59"/>
      <c r="Q252" s="61"/>
      <c r="R252" s="59"/>
      <c r="S252" s="61"/>
      <c r="T252" s="59"/>
      <c r="U252" s="61"/>
      <c r="V252" s="59"/>
      <c r="W252" s="61"/>
      <c r="X252" s="62"/>
      <c r="Y252" s="59"/>
      <c r="Z252" s="61"/>
      <c r="AA252" s="59"/>
    </row>
    <row r="253" spans="1:27" ht="12.75">
      <c r="A253" s="74"/>
      <c r="B253" s="75"/>
      <c r="C253" s="75" t="s">
        <v>55</v>
      </c>
      <c r="D253" s="75"/>
      <c r="E253" s="76"/>
      <c r="F253" s="400" t="s">
        <v>71</v>
      </c>
      <c r="G253" s="401"/>
      <c r="H253" s="401"/>
      <c r="I253" s="401"/>
      <c r="J253" s="401"/>
      <c r="K253" s="77" t="s">
        <v>118</v>
      </c>
      <c r="L253" s="78"/>
      <c r="M253" s="79"/>
      <c r="O253" s="61"/>
      <c r="P253" s="59"/>
      <c r="Q253" s="61"/>
      <c r="R253" s="59"/>
      <c r="S253" s="61"/>
      <c r="T253" s="59"/>
      <c r="U253" s="61"/>
      <c r="V253" s="59"/>
      <c r="W253" s="61"/>
      <c r="X253" s="62"/>
      <c r="Y253" s="59"/>
      <c r="Z253" s="61"/>
      <c r="AA253" s="59"/>
    </row>
    <row r="254" spans="1:27" ht="12.75">
      <c r="A254" s="80"/>
      <c r="B254" s="389" t="s">
        <v>70</v>
      </c>
      <c r="C254" s="390"/>
      <c r="D254" s="389" t="s">
        <v>56</v>
      </c>
      <c r="E254" s="390"/>
      <c r="F254" s="81" t="s">
        <v>57</v>
      </c>
      <c r="G254" s="81" t="s">
        <v>59</v>
      </c>
      <c r="H254" s="389" t="s">
        <v>61</v>
      </c>
      <c r="I254" s="386"/>
      <c r="J254" s="390"/>
      <c r="K254" s="82" t="s">
        <v>119</v>
      </c>
      <c r="L254" s="83"/>
      <c r="M254" s="84"/>
      <c r="O254" s="61"/>
      <c r="P254" s="59"/>
      <c r="Q254" s="61"/>
      <c r="R254" s="59"/>
      <c r="S254" s="61"/>
      <c r="T254" s="59"/>
      <c r="U254" s="61"/>
      <c r="V254" s="59"/>
      <c r="W254" s="61"/>
      <c r="X254" s="62"/>
      <c r="Y254" s="59"/>
      <c r="Z254" s="61"/>
      <c r="AA254" s="59"/>
    </row>
    <row r="255" spans="1:27" ht="12.75">
      <c r="A255" s="85" t="s">
        <v>62</v>
      </c>
      <c r="B255" s="86"/>
      <c r="C255" s="87"/>
      <c r="D255" s="86"/>
      <c r="E255" s="87"/>
      <c r="F255" s="88" t="s">
        <v>58</v>
      </c>
      <c r="G255" s="88" t="s">
        <v>60</v>
      </c>
      <c r="H255" s="391" t="s">
        <v>26</v>
      </c>
      <c r="I255" s="392"/>
      <c r="J255" s="393"/>
      <c r="K255" s="89" t="s">
        <v>120</v>
      </c>
      <c r="L255" s="90"/>
      <c r="M255" s="91"/>
      <c r="O255" s="61"/>
      <c r="P255" s="59"/>
      <c r="Q255" s="61"/>
      <c r="R255" s="59"/>
      <c r="S255" s="61"/>
      <c r="T255" s="59"/>
      <c r="U255" s="61"/>
      <c r="V255" s="59"/>
      <c r="W255" s="61"/>
      <c r="X255" s="62"/>
      <c r="Y255" s="59"/>
      <c r="Z255" s="61"/>
      <c r="AA255" s="59"/>
    </row>
    <row r="256" spans="1:27" ht="12.75">
      <c r="A256" s="13" t="s">
        <v>63</v>
      </c>
      <c r="B256" s="304">
        <f>D229+D230+D231+D232+D233+D234+D235+D236</f>
        <v>2340.000000000259</v>
      </c>
      <c r="C256" s="302"/>
      <c r="D256" s="297">
        <f>G229+G230+G231+G232+G233+G234+G235+G236</f>
        <v>329.9999999998704</v>
      </c>
      <c r="E256" s="302"/>
      <c r="F256" s="307">
        <f>B256/8</f>
        <v>292.5000000000324</v>
      </c>
      <c r="G256" s="307">
        <f>D256/8</f>
        <v>41.2499999999838</v>
      </c>
      <c r="H256" s="140"/>
      <c r="I256" s="305">
        <v>56</v>
      </c>
      <c r="J256" s="141"/>
      <c r="K256" s="140"/>
      <c r="L256" s="306">
        <f>B256/I256</f>
        <v>41.78571428571892</v>
      </c>
      <c r="M256" s="141"/>
      <c r="O256" s="61"/>
      <c r="P256" s="59"/>
      <c r="Q256" s="61"/>
      <c r="R256" s="59"/>
      <c r="S256" s="61"/>
      <c r="T256" s="59"/>
      <c r="U256" s="61"/>
      <c r="V256" s="59"/>
      <c r="W256" s="61"/>
      <c r="X256" s="62"/>
      <c r="Y256" s="59"/>
      <c r="Z256" s="61"/>
      <c r="AA256" s="59"/>
    </row>
    <row r="257" spans="1:27" ht="12.75">
      <c r="A257" s="13" t="s">
        <v>73</v>
      </c>
      <c r="B257" s="304">
        <f>D237+D238+D239+D240+D241+D242+D243+D244</f>
        <v>2250</v>
      </c>
      <c r="C257" s="302"/>
      <c r="D257" s="297">
        <f>G237+G238+G239+G240+G241+G242+G243+G244</f>
        <v>330.0000000000409</v>
      </c>
      <c r="E257" s="302"/>
      <c r="F257" s="307">
        <f>B257/8</f>
        <v>281.25</v>
      </c>
      <c r="G257" s="307">
        <f>D257/8</f>
        <v>41.250000000005116</v>
      </c>
      <c r="H257" s="140"/>
      <c r="I257" s="305">
        <v>61</v>
      </c>
      <c r="J257" s="141"/>
      <c r="K257" s="140"/>
      <c r="L257" s="306">
        <f>B257/I257</f>
        <v>36.885245901639344</v>
      </c>
      <c r="M257" s="141"/>
      <c r="O257" s="61"/>
      <c r="P257" s="59"/>
      <c r="Q257" s="61"/>
      <c r="R257" s="59"/>
      <c r="S257" s="61"/>
      <c r="T257" s="59"/>
      <c r="U257" s="61"/>
      <c r="V257" s="59"/>
      <c r="W257" s="61"/>
      <c r="X257" s="62"/>
      <c r="Y257" s="59"/>
      <c r="Z257" s="61"/>
      <c r="AA257" s="59"/>
    </row>
    <row r="258" spans="1:27" ht="12.75">
      <c r="A258" s="13" t="s">
        <v>64</v>
      </c>
      <c r="B258" s="304">
        <f>D245+D246+D247+D248+D249+D250+D251+D252</f>
        <v>809.9999999997954</v>
      </c>
      <c r="C258" s="302"/>
      <c r="D258" s="297">
        <f>G245+G246+G247+G248+G249+G250+G251+G252</f>
        <v>270.0000000000955</v>
      </c>
      <c r="E258" s="302"/>
      <c r="F258" s="307">
        <f>B258/8</f>
        <v>101.24999999997442</v>
      </c>
      <c r="G258" s="307">
        <f>D258/8</f>
        <v>33.75000000001194</v>
      </c>
      <c r="H258" s="140"/>
      <c r="I258" s="305">
        <v>48</v>
      </c>
      <c r="J258" s="141"/>
      <c r="K258" s="140"/>
      <c r="L258" s="306">
        <f>B258/I258</f>
        <v>16.874999999995737</v>
      </c>
      <c r="M258" s="141"/>
      <c r="O258" s="61"/>
      <c r="P258" s="59"/>
      <c r="Q258" s="61"/>
      <c r="R258" s="59"/>
      <c r="S258" s="61"/>
      <c r="T258" s="59"/>
      <c r="U258" s="61"/>
      <c r="V258" s="59"/>
      <c r="W258" s="61"/>
      <c r="X258" s="62"/>
      <c r="Y258" s="59"/>
      <c r="Z258" s="61"/>
      <c r="AA258" s="59"/>
    </row>
    <row r="259" spans="1:13" ht="12.75">
      <c r="A259" s="13" t="s">
        <v>74</v>
      </c>
      <c r="B259" s="304">
        <f>B258+B257+B256</f>
        <v>5400.000000000055</v>
      </c>
      <c r="C259" s="302"/>
      <c r="D259" s="297">
        <f>G229+G230+G231+G232+G233+G234+G235+G236+G237+G238+G239+G240+G241+G242+G243+G244+G245+G246+G247+G248+G249+G250+G251+G252</f>
        <v>930.0000000000068</v>
      </c>
      <c r="E259" s="302"/>
      <c r="F259" s="307">
        <f>B259/24</f>
        <v>225.00000000000227</v>
      </c>
      <c r="G259" s="307">
        <f>D259/24</f>
        <v>38.750000000000284</v>
      </c>
      <c r="H259" s="140"/>
      <c r="I259" s="305">
        <v>55</v>
      </c>
      <c r="J259" s="141"/>
      <c r="K259" s="140"/>
      <c r="L259" s="306">
        <f>B259/I259</f>
        <v>98.18181818181917</v>
      </c>
      <c r="M259" s="141"/>
    </row>
    <row r="260" spans="1:13" ht="15">
      <c r="A260" s="10"/>
      <c r="B260" s="11"/>
      <c r="C260" s="11"/>
      <c r="D260" s="11"/>
      <c r="E260" s="7"/>
      <c r="F260" s="5"/>
      <c r="G260" s="5"/>
      <c r="H260" s="5"/>
      <c r="I260" s="5"/>
      <c r="J260" s="5"/>
      <c r="K260" s="5"/>
      <c r="L260" s="5"/>
      <c r="M260" s="5"/>
    </row>
    <row r="261" spans="1:13" ht="14.25">
      <c r="A261" s="12"/>
      <c r="B261" s="8"/>
      <c r="C261" s="8"/>
      <c r="D261" s="8"/>
      <c r="E261" s="8"/>
      <c r="F261" s="5"/>
      <c r="G261" s="5"/>
      <c r="H261" s="5"/>
      <c r="I261" s="5"/>
      <c r="J261" s="5"/>
      <c r="K261" s="5"/>
      <c r="L261" s="5"/>
      <c r="M261" s="5"/>
    </row>
    <row r="262" spans="1:14" ht="14.25">
      <c r="A262" s="73" t="s">
        <v>65</v>
      </c>
      <c r="B262" s="14"/>
      <c r="C262" s="14"/>
      <c r="D262" s="14"/>
      <c r="E262" s="3"/>
      <c r="J262" s="5"/>
      <c r="K262" s="12"/>
      <c r="L262" s="8"/>
      <c r="M262" s="8"/>
      <c r="N262" s="3"/>
    </row>
    <row r="263" spans="1:14" ht="14.25">
      <c r="A263" s="2" t="s">
        <v>66</v>
      </c>
      <c r="B263" s="3"/>
      <c r="C263" s="3"/>
      <c r="D263" s="3"/>
      <c r="E263" s="3"/>
      <c r="G263" t="s">
        <v>117</v>
      </c>
      <c r="J263" s="5"/>
      <c r="K263" s="12"/>
      <c r="L263" s="8"/>
      <c r="M263" s="8"/>
      <c r="N263" s="3"/>
    </row>
    <row r="264" spans="1:14" ht="14.25">
      <c r="A264" s="2"/>
      <c r="B264" s="1" t="s">
        <v>68</v>
      </c>
      <c r="J264" s="5"/>
      <c r="K264" s="8"/>
      <c r="L264" s="8"/>
      <c r="M264" s="8"/>
      <c r="N264" s="3"/>
    </row>
    <row r="265" spans="1:13" ht="14.25">
      <c r="A265" s="2" t="s">
        <v>67</v>
      </c>
      <c r="G265" t="s">
        <v>117</v>
      </c>
      <c r="J265" s="5"/>
      <c r="K265" s="5"/>
      <c r="L265" s="5"/>
      <c r="M265" s="5"/>
    </row>
    <row r="266" spans="2:13" ht="14.25">
      <c r="B266" s="1" t="s">
        <v>68</v>
      </c>
      <c r="J266" s="5"/>
      <c r="K266" s="5"/>
      <c r="L266" s="5"/>
      <c r="M266" s="5"/>
    </row>
    <row r="267" spans="1:15" ht="14.25">
      <c r="A267" s="2" t="s">
        <v>69</v>
      </c>
      <c r="G267" t="s">
        <v>117</v>
      </c>
      <c r="J267" s="5"/>
      <c r="K267" s="5"/>
      <c r="L267" s="5"/>
      <c r="M267" s="5"/>
      <c r="O267" t="s">
        <v>115</v>
      </c>
    </row>
    <row r="268" spans="2:19" ht="14.25">
      <c r="B268" s="1" t="s">
        <v>68</v>
      </c>
      <c r="J268" s="5"/>
      <c r="K268" s="5"/>
      <c r="L268" s="5"/>
      <c r="M268" s="5"/>
      <c r="S268" s="1" t="s">
        <v>116</v>
      </c>
    </row>
    <row r="269" spans="1:13" ht="14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</row>
    <row r="270" spans="1:14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5:27" ht="12.75"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>
      <c r="A274" s="3"/>
      <c r="B274" s="3"/>
      <c r="C274" s="3"/>
      <c r="D274" s="3"/>
      <c r="E274" s="3"/>
      <c r="F274" s="3"/>
      <c r="G274" s="3"/>
      <c r="H274" s="8"/>
      <c r="I274" s="8"/>
      <c r="J274" s="8"/>
      <c r="K274" s="8"/>
      <c r="L274" s="8"/>
      <c r="M274" s="8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>
      <c r="A275" s="106"/>
      <c r="B275" s="3"/>
      <c r="C275" s="3"/>
      <c r="D275" s="3"/>
      <c r="E275" s="3"/>
      <c r="F275" s="3"/>
      <c r="G275" s="3"/>
      <c r="H275" s="8"/>
      <c r="I275" s="8"/>
      <c r="J275" s="8"/>
      <c r="K275" s="8"/>
      <c r="L275" s="8"/>
      <c r="M275" s="8"/>
      <c r="O275" s="10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4.25">
      <c r="A276" s="20"/>
      <c r="B276" s="20"/>
      <c r="C276" s="20"/>
      <c r="D276" s="20"/>
      <c r="E276" s="20"/>
      <c r="F276" s="3"/>
      <c r="G276" s="3"/>
      <c r="H276" s="8"/>
      <c r="I276" s="8"/>
      <c r="J276" s="8"/>
      <c r="K276" s="8"/>
      <c r="L276" s="8"/>
      <c r="M276" s="8"/>
      <c r="O276" s="10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15">
      <c r="A277" s="103"/>
      <c r="B277" s="354"/>
      <c r="C277" s="354"/>
      <c r="D277" s="354"/>
      <c r="E277" s="354"/>
      <c r="F277" s="355"/>
      <c r="G277" s="3"/>
      <c r="H277" s="103"/>
      <c r="I277" s="356"/>
      <c r="J277" s="356"/>
      <c r="K277" s="356"/>
      <c r="L277" s="356"/>
      <c r="M277" s="355"/>
      <c r="N277" s="3"/>
      <c r="O277" s="10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14.25">
      <c r="A278" s="104"/>
      <c r="B278" s="324"/>
      <c r="C278" s="332"/>
      <c r="D278" s="332"/>
      <c r="E278" s="324"/>
      <c r="F278" s="332"/>
      <c r="G278" s="3"/>
      <c r="H278" s="104"/>
      <c r="I278" s="324"/>
      <c r="J278" s="206"/>
      <c r="K278" s="323"/>
      <c r="L278" s="323"/>
      <c r="M278" s="332"/>
      <c r="N278" s="3"/>
      <c r="O278" s="104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4.25">
      <c r="A279" s="104"/>
      <c r="B279" s="324"/>
      <c r="C279" s="332"/>
      <c r="D279" s="332"/>
      <c r="E279" s="324"/>
      <c r="F279" s="332"/>
      <c r="G279" s="3"/>
      <c r="H279" s="104"/>
      <c r="I279" s="324"/>
      <c r="J279" s="206"/>
      <c r="K279" s="323"/>
      <c r="L279" s="323"/>
      <c r="M279" s="332"/>
      <c r="N279" s="3"/>
      <c r="O279" s="104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4.25">
      <c r="A280" s="104"/>
      <c r="B280" s="324"/>
      <c r="C280" s="332"/>
      <c r="D280" s="332"/>
      <c r="E280" s="324"/>
      <c r="F280" s="332"/>
      <c r="G280" s="3"/>
      <c r="H280" s="104"/>
      <c r="I280" s="324"/>
      <c r="J280" s="206"/>
      <c r="K280" s="323"/>
      <c r="L280" s="323"/>
      <c r="M280" s="332"/>
      <c r="N280" s="3"/>
      <c r="O280" s="104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4.25">
      <c r="A281" s="104"/>
      <c r="B281" s="324"/>
      <c r="C281" s="332"/>
      <c r="D281" s="332"/>
      <c r="E281" s="324"/>
      <c r="F281" s="332"/>
      <c r="G281" s="3"/>
      <c r="H281" s="104"/>
      <c r="I281" s="324"/>
      <c r="J281" s="206"/>
      <c r="K281" s="323"/>
      <c r="L281" s="323"/>
      <c r="M281" s="332"/>
      <c r="N281" s="3"/>
      <c r="O281" s="104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4.25">
      <c r="A282" s="104"/>
      <c r="B282" s="324"/>
      <c r="C282" s="332"/>
      <c r="D282" s="332"/>
      <c r="E282" s="324"/>
      <c r="F282" s="332"/>
      <c r="G282" s="8"/>
      <c r="H282" s="104"/>
      <c r="I282" s="324"/>
      <c r="J282" s="206"/>
      <c r="K282" s="323"/>
      <c r="L282" s="323"/>
      <c r="M282" s="332"/>
      <c r="N282" s="3"/>
      <c r="O282" s="104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">
      <c r="A283" s="104"/>
      <c r="B283" s="324"/>
      <c r="C283" s="332"/>
      <c r="D283" s="332"/>
      <c r="E283" s="324"/>
      <c r="F283" s="332"/>
      <c r="G283" s="102"/>
      <c r="H283" s="104"/>
      <c r="I283" s="324"/>
      <c r="J283" s="206"/>
      <c r="K283" s="323"/>
      <c r="L283" s="323"/>
      <c r="M283" s="332"/>
      <c r="N283" s="3"/>
      <c r="O283" s="104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5">
      <c r="A284" s="104"/>
      <c r="B284" s="324"/>
      <c r="C284" s="332"/>
      <c r="D284" s="332"/>
      <c r="E284" s="324"/>
      <c r="F284" s="332"/>
      <c r="G284" s="102"/>
      <c r="H284" s="104"/>
      <c r="I284" s="324"/>
      <c r="J284" s="206"/>
      <c r="K284" s="323"/>
      <c r="L284" s="323"/>
      <c r="M284" s="332"/>
      <c r="N284" s="3"/>
      <c r="O284" s="104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4.25">
      <c r="A285" s="104"/>
      <c r="B285" s="324"/>
      <c r="C285" s="332"/>
      <c r="D285" s="332"/>
      <c r="E285" s="324"/>
      <c r="F285" s="332"/>
      <c r="G285" s="8"/>
      <c r="H285" s="104"/>
      <c r="I285" s="324"/>
      <c r="J285" s="206"/>
      <c r="K285" s="323"/>
      <c r="L285" s="323"/>
      <c r="M285" s="332"/>
      <c r="N285" s="3"/>
      <c r="O285" s="104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14.25">
      <c r="A286" s="104"/>
      <c r="B286" s="324"/>
      <c r="C286" s="332"/>
      <c r="D286" s="332"/>
      <c r="E286" s="324"/>
      <c r="F286" s="332"/>
      <c r="G286" s="8"/>
      <c r="H286" s="104"/>
      <c r="I286" s="324"/>
      <c r="J286" s="206"/>
      <c r="K286" s="323"/>
      <c r="L286" s="323"/>
      <c r="M286" s="332"/>
      <c r="N286" s="3"/>
      <c r="O286" s="104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5">
      <c r="A287" s="104"/>
      <c r="B287" s="324"/>
      <c r="C287" s="332"/>
      <c r="D287" s="332"/>
      <c r="E287" s="324"/>
      <c r="F287" s="332"/>
      <c r="G287" s="102"/>
      <c r="H287" s="104"/>
      <c r="I287" s="324"/>
      <c r="J287" s="206"/>
      <c r="K287" s="323"/>
      <c r="L287" s="323"/>
      <c r="M287" s="332"/>
      <c r="N287" s="3"/>
      <c r="O287" s="104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4.25">
      <c r="A288" s="104"/>
      <c r="B288" s="324"/>
      <c r="C288" s="332"/>
      <c r="D288" s="332"/>
      <c r="E288" s="324"/>
      <c r="F288" s="332"/>
      <c r="G288" s="3"/>
      <c r="H288" s="104"/>
      <c r="I288" s="324"/>
      <c r="J288" s="206"/>
      <c r="K288" s="323"/>
      <c r="L288" s="323"/>
      <c r="M288" s="332"/>
      <c r="N288" s="3"/>
      <c r="O288" s="104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14.25">
      <c r="A289" s="104"/>
      <c r="B289" s="324"/>
      <c r="C289" s="332"/>
      <c r="D289" s="332"/>
      <c r="E289" s="324"/>
      <c r="F289" s="332"/>
      <c r="G289" s="107"/>
      <c r="H289" s="104"/>
      <c r="I289" s="324"/>
      <c r="J289" s="206"/>
      <c r="K289" s="323"/>
      <c r="L289" s="323"/>
      <c r="M289" s="332"/>
      <c r="N289" s="3"/>
      <c r="O289" s="104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14.25">
      <c r="A290" s="104"/>
      <c r="B290" s="324"/>
      <c r="C290" s="332"/>
      <c r="D290" s="332"/>
      <c r="E290" s="324"/>
      <c r="F290" s="332"/>
      <c r="G290" s="8"/>
      <c r="H290" s="104"/>
      <c r="I290" s="324"/>
      <c r="J290" s="206"/>
      <c r="K290" s="323"/>
      <c r="L290" s="323"/>
      <c r="M290" s="332"/>
      <c r="N290" s="3"/>
      <c r="O290" s="104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4.25">
      <c r="A291" s="104"/>
      <c r="B291" s="324"/>
      <c r="C291" s="332"/>
      <c r="D291" s="332"/>
      <c r="E291" s="324"/>
      <c r="F291" s="332"/>
      <c r="G291" s="14"/>
      <c r="H291" s="104"/>
      <c r="I291" s="324"/>
      <c r="J291" s="206"/>
      <c r="K291" s="323"/>
      <c r="L291" s="323"/>
      <c r="M291" s="332"/>
      <c r="N291" s="3"/>
      <c r="O291" s="104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>
      <c r="A292" s="104"/>
      <c r="B292" s="324"/>
      <c r="C292" s="332"/>
      <c r="D292" s="332"/>
      <c r="E292" s="324"/>
      <c r="F292" s="332"/>
      <c r="G292" s="14"/>
      <c r="H292" s="104"/>
      <c r="I292" s="324"/>
      <c r="J292" s="206"/>
      <c r="K292" s="323"/>
      <c r="L292" s="323"/>
      <c r="M292" s="332"/>
      <c r="N292" s="3"/>
      <c r="O292" s="104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4.25">
      <c r="A293" s="104"/>
      <c r="B293" s="324"/>
      <c r="C293" s="332"/>
      <c r="D293" s="332"/>
      <c r="E293" s="324"/>
      <c r="F293" s="332"/>
      <c r="G293" s="14"/>
      <c r="H293" s="104"/>
      <c r="I293" s="324"/>
      <c r="J293" s="206"/>
      <c r="K293" s="323"/>
      <c r="L293" s="323"/>
      <c r="M293" s="332"/>
      <c r="N293" s="3"/>
      <c r="O293" s="104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14.25">
      <c r="A294" s="104"/>
      <c r="B294" s="324"/>
      <c r="C294" s="332"/>
      <c r="D294" s="332"/>
      <c r="E294" s="324"/>
      <c r="F294" s="332"/>
      <c r="G294" s="14"/>
      <c r="H294" s="104"/>
      <c r="I294" s="324"/>
      <c r="J294" s="206"/>
      <c r="K294" s="323"/>
      <c r="L294" s="323"/>
      <c r="M294" s="332"/>
      <c r="N294" s="3"/>
      <c r="O294" s="104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14.25">
      <c r="A295" s="104"/>
      <c r="B295" s="324"/>
      <c r="C295" s="332"/>
      <c r="D295" s="332"/>
      <c r="E295" s="324"/>
      <c r="F295" s="332"/>
      <c r="G295" s="103"/>
      <c r="H295" s="104"/>
      <c r="I295" s="324"/>
      <c r="J295" s="206"/>
      <c r="K295" s="323"/>
      <c r="L295" s="323"/>
      <c r="M295" s="332"/>
      <c r="N295" s="3"/>
      <c r="O295" s="104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4.25">
      <c r="A296" s="104"/>
      <c r="B296" s="324"/>
      <c r="C296" s="332"/>
      <c r="D296" s="332"/>
      <c r="E296" s="324"/>
      <c r="F296" s="332"/>
      <c r="G296" s="103"/>
      <c r="H296" s="104"/>
      <c r="I296" s="324"/>
      <c r="J296" s="206"/>
      <c r="K296" s="323"/>
      <c r="L296" s="323"/>
      <c r="M296" s="332"/>
      <c r="N296" s="3"/>
      <c r="O296" s="104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4.25">
      <c r="A297" s="104"/>
      <c r="B297" s="324"/>
      <c r="C297" s="332"/>
      <c r="D297" s="332"/>
      <c r="E297" s="324"/>
      <c r="F297" s="332"/>
      <c r="G297" s="103"/>
      <c r="H297" s="104"/>
      <c r="I297" s="324"/>
      <c r="J297" s="206"/>
      <c r="K297" s="323"/>
      <c r="L297" s="323"/>
      <c r="M297" s="332"/>
      <c r="N297" s="3"/>
      <c r="O297" s="104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>
      <c r="A298" s="104"/>
      <c r="B298" s="324"/>
      <c r="C298" s="332"/>
      <c r="D298" s="332"/>
      <c r="E298" s="324"/>
      <c r="F298" s="332"/>
      <c r="G298" s="8"/>
      <c r="H298" s="104"/>
      <c r="I298" s="324"/>
      <c r="J298" s="206"/>
      <c r="K298" s="323"/>
      <c r="L298" s="323"/>
      <c r="M298" s="332"/>
      <c r="N298" s="3"/>
      <c r="O298" s="104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4.25">
      <c r="A299" s="104"/>
      <c r="B299" s="324"/>
      <c r="C299" s="332"/>
      <c r="D299" s="332"/>
      <c r="E299" s="324"/>
      <c r="F299" s="332"/>
      <c r="G299" s="8"/>
      <c r="H299" s="104"/>
      <c r="I299" s="324"/>
      <c r="J299" s="206"/>
      <c r="K299" s="323"/>
      <c r="L299" s="323"/>
      <c r="M299" s="332"/>
      <c r="N299" s="3"/>
      <c r="O299" s="104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>
      <c r="A300" s="104"/>
      <c r="B300" s="324"/>
      <c r="C300" s="332"/>
      <c r="D300" s="332"/>
      <c r="E300" s="324"/>
      <c r="F300" s="332"/>
      <c r="G300" s="8"/>
      <c r="H300" s="104"/>
      <c r="I300" s="324"/>
      <c r="J300" s="206"/>
      <c r="K300" s="323"/>
      <c r="L300" s="323"/>
      <c r="M300" s="332"/>
      <c r="N300" s="3"/>
      <c r="O300" s="104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>
      <c r="A301" s="104"/>
      <c r="B301" s="324"/>
      <c r="C301" s="332"/>
      <c r="D301" s="332"/>
      <c r="E301" s="324"/>
      <c r="F301" s="332"/>
      <c r="G301" s="8"/>
      <c r="H301" s="104"/>
      <c r="I301" s="324"/>
      <c r="J301" s="206"/>
      <c r="K301" s="323"/>
      <c r="L301" s="323"/>
      <c r="M301" s="332"/>
      <c r="N301" s="3"/>
      <c r="O301" s="104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5.75">
      <c r="A302" s="103"/>
      <c r="B302" s="357"/>
      <c r="C302" s="357"/>
      <c r="D302" s="357"/>
      <c r="E302" s="357"/>
      <c r="F302" s="314"/>
      <c r="G302" s="8"/>
      <c r="H302" s="103"/>
      <c r="I302" s="102"/>
      <c r="J302" s="102"/>
      <c r="K302" s="357"/>
      <c r="L302" s="357"/>
      <c r="M302" s="358"/>
      <c r="N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4.25">
      <c r="A303" s="104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4.25">
      <c r="A304" s="104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>
      <c r="A305" s="104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13" ht="14.25">
      <c r="A306" s="104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</row>
    <row r="307" spans="1:13" ht="14.25">
      <c r="A307" s="104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</row>
    <row r="308" spans="1:13" ht="14.25">
      <c r="A308" s="104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</row>
    <row r="309" spans="1:13" ht="14.25">
      <c r="A309" s="104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</row>
    <row r="310" spans="1:13" ht="14.25">
      <c r="A310" s="104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</row>
    <row r="311" spans="1:13" ht="14.25">
      <c r="A311" s="104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</row>
    <row r="312" spans="1:13" ht="14.25">
      <c r="A312" s="104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</row>
    <row r="313" spans="1:13" ht="14.25">
      <c r="A313" s="104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</row>
    <row r="314" spans="1:13" ht="14.25">
      <c r="A314" s="104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</row>
    <row r="315" spans="1:13" ht="14.25">
      <c r="A315" s="104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</row>
    <row r="316" spans="1:13" ht="14.25">
      <c r="A316" s="104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</row>
    <row r="317" spans="1:13" ht="14.25">
      <c r="A317" s="104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</row>
    <row r="318" spans="1:13" ht="14.25">
      <c r="A318" s="104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</row>
    <row r="319" spans="1:13" ht="14.25">
      <c r="A319" s="104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</row>
    <row r="320" spans="1:13" ht="14.25">
      <c r="A320" s="104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</row>
    <row r="321" spans="1:13" ht="14.25">
      <c r="A321" s="104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</row>
    <row r="322" spans="1:13" ht="14.25">
      <c r="A322" s="104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</row>
    <row r="323" spans="1:13" ht="12.75">
      <c r="A323" s="14"/>
      <c r="B323" s="14"/>
      <c r="C323" s="14"/>
      <c r="D323" s="14"/>
      <c r="E323" s="14"/>
      <c r="F323" s="110"/>
      <c r="G323" s="110"/>
      <c r="H323" s="110"/>
      <c r="I323" s="110"/>
      <c r="J323" s="110"/>
      <c r="K323" s="83"/>
      <c r="L323" s="83"/>
      <c r="M323" s="83"/>
    </row>
    <row r="324" spans="1:13" ht="12.75">
      <c r="A324" s="73"/>
      <c r="B324" s="110"/>
      <c r="C324" s="110"/>
      <c r="D324" s="110"/>
      <c r="E324" s="110"/>
      <c r="F324" s="103"/>
      <c r="G324" s="103"/>
      <c r="H324" s="110"/>
      <c r="I324" s="110"/>
      <c r="J324" s="110"/>
      <c r="K324" s="83"/>
      <c r="L324" s="83"/>
      <c r="M324" s="83"/>
    </row>
    <row r="325" spans="1:13" ht="12.75">
      <c r="A325" s="104"/>
      <c r="B325" s="14"/>
      <c r="C325" s="14"/>
      <c r="D325" s="14"/>
      <c r="E325" s="14"/>
      <c r="F325" s="103"/>
      <c r="G325" s="103"/>
      <c r="H325" s="110"/>
      <c r="I325" s="110"/>
      <c r="J325" s="110"/>
      <c r="K325" s="83"/>
      <c r="L325" s="83"/>
      <c r="M325" s="83"/>
    </row>
    <row r="326" spans="1:13" ht="14.25">
      <c r="A326" s="105"/>
      <c r="B326" s="1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</row>
    <row r="327" spans="1:13" ht="14.25">
      <c r="A327" s="105"/>
      <c r="B327" s="1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</row>
    <row r="328" spans="1:13" ht="14.25">
      <c r="A328" s="105"/>
      <c r="B328" s="1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</row>
    <row r="329" spans="1:13" ht="14.25">
      <c r="A329" s="105"/>
      <c r="B329" s="1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</row>
    <row r="330" spans="1:13" ht="15">
      <c r="A330" s="101"/>
      <c r="B330" s="102"/>
      <c r="C330" s="102"/>
      <c r="D330" s="102"/>
      <c r="E330" s="8"/>
      <c r="F330" s="8"/>
      <c r="G330" s="8"/>
      <c r="H330" s="8"/>
      <c r="I330" s="8"/>
      <c r="J330" s="8"/>
      <c r="K330" s="8"/>
      <c r="L330" s="8"/>
      <c r="M330" s="8"/>
    </row>
    <row r="331" spans="1:13" ht="14.25">
      <c r="A331" s="12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</row>
    <row r="332" spans="1:14" ht="14.25">
      <c r="A332" s="73"/>
      <c r="B332" s="14"/>
      <c r="C332" s="14"/>
      <c r="D332" s="14"/>
      <c r="E332" s="3"/>
      <c r="F332" s="3"/>
      <c r="G332" s="3"/>
      <c r="H332" s="3"/>
      <c r="I332" s="3"/>
      <c r="J332" s="8"/>
      <c r="K332" s="12"/>
      <c r="L332" s="8"/>
      <c r="M332" s="8"/>
      <c r="N332" s="3"/>
    </row>
    <row r="333" spans="1:14" ht="14.25">
      <c r="A333" s="2"/>
      <c r="B333" s="3"/>
      <c r="C333" s="3"/>
      <c r="D333" s="3"/>
      <c r="E333" s="3"/>
      <c r="F333" s="3"/>
      <c r="G333" s="3"/>
      <c r="H333" s="3"/>
      <c r="I333" s="3"/>
      <c r="J333" s="8"/>
      <c r="K333" s="12"/>
      <c r="L333" s="8"/>
      <c r="M333" s="8"/>
      <c r="N333" s="3"/>
    </row>
    <row r="334" spans="1:14" ht="14.25">
      <c r="A334" s="2"/>
      <c r="B334" s="106"/>
      <c r="C334" s="3"/>
      <c r="D334" s="3"/>
      <c r="E334" s="3"/>
      <c r="F334" s="3"/>
      <c r="G334" s="3"/>
      <c r="H334" s="3"/>
      <c r="I334" s="3"/>
      <c r="J334" s="8"/>
      <c r="K334" s="8"/>
      <c r="L334" s="8"/>
      <c r="M334" s="8"/>
      <c r="N334" s="3"/>
    </row>
    <row r="335" spans="1:13" ht="14.25">
      <c r="A335" s="2"/>
      <c r="B335" s="3"/>
      <c r="C335" s="3"/>
      <c r="D335" s="3"/>
      <c r="E335" s="3"/>
      <c r="F335" s="3"/>
      <c r="G335" s="3"/>
      <c r="H335" s="3"/>
      <c r="I335" s="3"/>
      <c r="J335" s="8"/>
      <c r="K335" s="8"/>
      <c r="L335" s="8"/>
      <c r="M335" s="8"/>
    </row>
    <row r="336" spans="1:13" ht="14.25">
      <c r="A336" s="3"/>
      <c r="B336" s="106"/>
      <c r="C336" s="3"/>
      <c r="D336" s="3"/>
      <c r="E336" s="3"/>
      <c r="F336" s="3"/>
      <c r="G336" s="3"/>
      <c r="H336" s="3"/>
      <c r="I336" s="3"/>
      <c r="J336" s="8"/>
      <c r="K336" s="8"/>
      <c r="L336" s="8"/>
      <c r="M336" s="8"/>
    </row>
    <row r="337" spans="1:13" ht="14.25">
      <c r="A337" s="2"/>
      <c r="B337" s="3"/>
      <c r="C337" s="3"/>
      <c r="D337" s="3"/>
      <c r="E337" s="3"/>
      <c r="F337" s="3"/>
      <c r="G337" s="3"/>
      <c r="H337" s="3"/>
      <c r="I337" s="3"/>
      <c r="J337" s="8"/>
      <c r="K337" s="8"/>
      <c r="L337" s="8"/>
      <c r="M337" s="8"/>
    </row>
    <row r="338" spans="1:13" ht="14.25">
      <c r="A338" s="3"/>
      <c r="B338" s="106"/>
      <c r="C338" s="3"/>
      <c r="D338" s="3"/>
      <c r="E338" s="3"/>
      <c r="F338" s="3"/>
      <c r="G338" s="3"/>
      <c r="H338" s="3"/>
      <c r="I338" s="3"/>
      <c r="J338" s="8"/>
      <c r="K338" s="8"/>
      <c r="L338" s="8"/>
      <c r="M338" s="8"/>
    </row>
    <row r="339" spans="1:13" ht="14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</row>
    <row r="340" spans="1:14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1:13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4.25">
      <c r="A343" s="3"/>
      <c r="B343" s="3"/>
      <c r="C343" s="3"/>
      <c r="D343" s="3"/>
      <c r="E343" s="3"/>
      <c r="F343" s="3"/>
      <c r="G343" s="3"/>
      <c r="H343" s="8"/>
      <c r="I343" s="8"/>
      <c r="J343" s="8"/>
      <c r="K343" s="8"/>
      <c r="L343" s="8"/>
      <c r="M343" s="8"/>
    </row>
    <row r="344" spans="1:13" ht="14.25">
      <c r="A344" s="106"/>
      <c r="B344" s="3"/>
      <c r="C344" s="3"/>
      <c r="D344" s="3"/>
      <c r="E344" s="3"/>
      <c r="F344" s="3"/>
      <c r="G344" s="3"/>
      <c r="H344" s="8"/>
      <c r="I344" s="8"/>
      <c r="J344" s="8"/>
      <c r="K344" s="8"/>
      <c r="L344" s="8"/>
      <c r="M344" s="8"/>
    </row>
    <row r="345" spans="1:13" ht="14.25">
      <c r="A345" s="20"/>
      <c r="B345" s="20"/>
      <c r="C345" s="20"/>
      <c r="D345" s="20"/>
      <c r="E345" s="20"/>
      <c r="F345" s="3"/>
      <c r="G345" s="3"/>
      <c r="H345" s="8"/>
      <c r="I345" s="8"/>
      <c r="J345" s="8"/>
      <c r="K345" s="8"/>
      <c r="L345" s="8"/>
      <c r="M345" s="8"/>
    </row>
    <row r="346" spans="1:13" ht="14.25">
      <c r="A346" s="8"/>
      <c r="B346" s="8"/>
      <c r="C346" s="8"/>
      <c r="D346" s="8"/>
      <c r="E346" s="8"/>
      <c r="F346" s="3"/>
      <c r="G346" s="3"/>
      <c r="H346" s="8"/>
      <c r="I346" s="8"/>
      <c r="J346" s="8"/>
      <c r="K346" s="8"/>
      <c r="L346" s="8"/>
      <c r="M346" s="8"/>
    </row>
    <row r="347" spans="1:13" ht="14.25">
      <c r="A347" s="8"/>
      <c r="B347" s="8"/>
      <c r="C347" s="8"/>
      <c r="D347" s="8"/>
      <c r="E347" s="8"/>
      <c r="F347" s="3"/>
      <c r="G347" s="3"/>
      <c r="H347" s="3"/>
      <c r="I347" s="3"/>
      <c r="J347" s="3"/>
      <c r="K347" s="3"/>
      <c r="L347" s="3"/>
      <c r="M347" s="3"/>
    </row>
    <row r="348" spans="1:13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2.75">
      <c r="A349" s="106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4.25">
      <c r="A351" s="3"/>
      <c r="B351" s="3"/>
      <c r="C351" s="3"/>
      <c r="D351" s="8"/>
      <c r="E351" s="8"/>
      <c r="F351" s="8"/>
      <c r="G351" s="8"/>
      <c r="H351" s="8"/>
      <c r="I351" s="8"/>
      <c r="J351" s="8"/>
      <c r="K351" s="8"/>
      <c r="L351" s="8"/>
      <c r="M351" s="8"/>
    </row>
    <row r="352" spans="1:13" ht="15">
      <c r="A352" s="3"/>
      <c r="B352" s="3"/>
      <c r="C352" s="3"/>
      <c r="D352" s="102"/>
      <c r="E352" s="102"/>
      <c r="F352" s="102"/>
      <c r="G352" s="102"/>
      <c r="H352" s="102"/>
      <c r="I352" s="102"/>
      <c r="J352" s="102"/>
      <c r="K352" s="102"/>
      <c r="L352" s="102"/>
      <c r="M352" s="8"/>
    </row>
    <row r="353" spans="1:13" ht="15">
      <c r="A353" s="3"/>
      <c r="B353" s="3"/>
      <c r="C353" s="3"/>
      <c r="D353" s="102"/>
      <c r="E353" s="102"/>
      <c r="F353" s="102"/>
      <c r="G353" s="102"/>
      <c r="H353" s="102"/>
      <c r="I353" s="102"/>
      <c r="J353" s="102"/>
      <c r="K353" s="102"/>
      <c r="L353" s="102"/>
      <c r="M353" s="8"/>
    </row>
    <row r="354" spans="1:13" ht="14.25">
      <c r="A354" s="3"/>
      <c r="B354" s="3"/>
      <c r="C354" s="3"/>
      <c r="D354" s="8"/>
      <c r="E354" s="8"/>
      <c r="F354" s="8"/>
      <c r="G354" s="8"/>
      <c r="H354" s="8"/>
      <c r="I354" s="8"/>
      <c r="J354" s="8"/>
      <c r="K354" s="8"/>
      <c r="L354" s="8"/>
      <c r="M354" s="8"/>
    </row>
    <row r="355" spans="1:13" ht="14.25">
      <c r="A355" s="3"/>
      <c r="B355" s="3"/>
      <c r="C355" s="3"/>
      <c r="D355" s="8"/>
      <c r="E355" s="8"/>
      <c r="F355" s="8"/>
      <c r="G355" s="8"/>
      <c r="H355" s="8"/>
      <c r="I355" s="8"/>
      <c r="J355" s="8"/>
      <c r="K355" s="8"/>
      <c r="L355" s="8"/>
      <c r="M355" s="8"/>
    </row>
    <row r="356" spans="1:13" ht="15">
      <c r="A356" s="3"/>
      <c r="B356" s="3"/>
      <c r="C356" s="3"/>
      <c r="D356" s="3"/>
      <c r="E356" s="3"/>
      <c r="F356" s="102"/>
      <c r="G356" s="102"/>
      <c r="H356" s="8"/>
      <c r="I356" s="8"/>
      <c r="J356" s="3"/>
      <c r="K356" s="3"/>
      <c r="L356" s="3"/>
      <c r="M356" s="3"/>
    </row>
    <row r="357" spans="1:13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4.25">
      <c r="A358" s="8"/>
      <c r="B358" s="8"/>
      <c r="C358" s="107"/>
      <c r="D358" s="107"/>
      <c r="E358" s="107"/>
      <c r="F358" s="107"/>
      <c r="G358" s="107"/>
      <c r="H358" s="107"/>
      <c r="I358" s="107"/>
      <c r="J358" s="107"/>
      <c r="K358" s="107"/>
      <c r="L358" s="107"/>
      <c r="M358" s="8"/>
    </row>
    <row r="359" spans="1:13" ht="14.2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</row>
    <row r="360" spans="1:13" ht="12.75">
      <c r="A360" s="103"/>
      <c r="B360" s="14"/>
      <c r="C360" s="14"/>
      <c r="D360" s="14"/>
      <c r="E360" s="14"/>
      <c r="F360" s="14"/>
      <c r="G360" s="14"/>
      <c r="H360" s="108"/>
      <c r="I360" s="108"/>
      <c r="J360" s="109"/>
      <c r="K360" s="83"/>
      <c r="L360" s="83"/>
      <c r="M360" s="109"/>
    </row>
    <row r="361" spans="1:13" ht="12.75">
      <c r="A361" s="103"/>
      <c r="B361" s="14"/>
      <c r="C361" s="14"/>
      <c r="D361" s="14"/>
      <c r="E361" s="14"/>
      <c r="F361" s="14"/>
      <c r="G361" s="14"/>
      <c r="H361" s="108"/>
      <c r="I361" s="108"/>
      <c r="J361" s="109"/>
      <c r="K361" s="83"/>
      <c r="L361" s="83"/>
      <c r="M361" s="109"/>
    </row>
    <row r="362" spans="1:13" ht="12.75">
      <c r="A362" s="103"/>
      <c r="B362" s="14"/>
      <c r="C362" s="14"/>
      <c r="D362" s="14"/>
      <c r="E362" s="14"/>
      <c r="F362" s="14"/>
      <c r="G362" s="14"/>
      <c r="H362" s="108"/>
      <c r="I362" s="108"/>
      <c r="J362" s="109"/>
      <c r="K362" s="83"/>
      <c r="L362" s="83"/>
      <c r="M362" s="109"/>
    </row>
    <row r="363" spans="1:13" ht="12.75">
      <c r="A363" s="103"/>
      <c r="B363" s="14"/>
      <c r="C363" s="14"/>
      <c r="D363" s="14"/>
      <c r="E363" s="14"/>
      <c r="F363" s="14"/>
      <c r="G363" s="14"/>
      <c r="H363" s="108"/>
      <c r="I363" s="108"/>
      <c r="J363" s="109"/>
      <c r="K363" s="83"/>
      <c r="L363" s="83"/>
      <c r="M363" s="109"/>
    </row>
    <row r="364" spans="1:13" ht="12.75">
      <c r="A364" s="103"/>
      <c r="B364" s="103"/>
      <c r="C364" s="103"/>
      <c r="D364" s="103"/>
      <c r="E364" s="103"/>
      <c r="F364" s="103"/>
      <c r="G364" s="103"/>
      <c r="H364" s="108"/>
      <c r="I364" s="108"/>
      <c r="J364" s="109"/>
      <c r="K364" s="83"/>
      <c r="L364" s="14"/>
      <c r="M364" s="109"/>
    </row>
    <row r="365" spans="1:13" ht="12.75">
      <c r="A365" s="103"/>
      <c r="B365" s="103"/>
      <c r="C365" s="103"/>
      <c r="D365" s="103"/>
      <c r="E365" s="103"/>
      <c r="F365" s="103"/>
      <c r="G365" s="103"/>
      <c r="H365" s="108"/>
      <c r="I365" s="108"/>
      <c r="J365" s="109"/>
      <c r="K365" s="103"/>
      <c r="L365" s="103"/>
      <c r="M365" s="109"/>
    </row>
    <row r="366" spans="1:13" ht="12.75">
      <c r="A366" s="103"/>
      <c r="B366" s="103"/>
      <c r="C366" s="103"/>
      <c r="D366" s="103"/>
      <c r="E366" s="103"/>
      <c r="F366" s="103"/>
      <c r="G366" s="103"/>
      <c r="H366" s="108"/>
      <c r="I366" s="108"/>
      <c r="J366" s="109"/>
      <c r="K366" s="103"/>
      <c r="L366" s="103"/>
      <c r="M366" s="109"/>
    </row>
    <row r="367" spans="1:13" ht="14.25">
      <c r="A367" s="104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</row>
    <row r="368" spans="1:13" ht="14.25">
      <c r="A368" s="104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</row>
    <row r="369" spans="1:13" ht="14.25">
      <c r="A369" s="104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</row>
    <row r="370" spans="1:13" ht="14.25">
      <c r="A370" s="104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</row>
    <row r="371" spans="1:13" ht="14.25">
      <c r="A371" s="104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</row>
    <row r="372" spans="1:13" ht="14.25">
      <c r="A372" s="104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</row>
    <row r="373" spans="1:13" ht="14.25">
      <c r="A373" s="104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</row>
    <row r="374" spans="1:13" ht="14.25">
      <c r="A374" s="104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</row>
    <row r="375" spans="1:13" ht="14.25">
      <c r="A375" s="104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</row>
    <row r="376" spans="1:13" ht="14.25">
      <c r="A376" s="104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</row>
    <row r="377" spans="1:13" ht="14.25">
      <c r="A377" s="104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</row>
    <row r="378" spans="1:13" ht="14.25">
      <c r="A378" s="104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</row>
    <row r="379" spans="1:13" ht="14.25">
      <c r="A379" s="104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</row>
    <row r="380" spans="1:13" ht="14.25">
      <c r="A380" s="104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</row>
    <row r="381" spans="1:13" ht="14.25">
      <c r="A381" s="104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</row>
    <row r="382" spans="1:13" ht="14.25">
      <c r="A382" s="104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</row>
    <row r="383" spans="1:13" ht="14.25">
      <c r="A383" s="104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</row>
    <row r="384" spans="1:13" ht="14.25">
      <c r="A384" s="104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</row>
    <row r="385" spans="1:13" ht="14.25">
      <c r="A385" s="104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</row>
    <row r="386" spans="1:13" ht="14.25">
      <c r="A386" s="104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</row>
    <row r="387" spans="1:13" ht="14.25">
      <c r="A387" s="104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</row>
    <row r="388" spans="1:13" ht="14.25">
      <c r="A388" s="104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</row>
    <row r="389" spans="1:13" ht="14.25">
      <c r="A389" s="104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</row>
    <row r="390" spans="1:13" ht="14.25">
      <c r="A390" s="104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</row>
    <row r="391" spans="1:13" ht="14.25">
      <c r="A391" s="104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</row>
    <row r="392" spans="1:13" ht="12.75">
      <c r="A392" s="14"/>
      <c r="B392" s="14"/>
      <c r="C392" s="14"/>
      <c r="D392" s="14"/>
      <c r="E392" s="14"/>
      <c r="F392" s="110"/>
      <c r="G392" s="110"/>
      <c r="H392" s="110"/>
      <c r="I392" s="110"/>
      <c r="J392" s="110"/>
      <c r="K392" s="83"/>
      <c r="L392" s="83"/>
      <c r="M392" s="83"/>
    </row>
    <row r="393" spans="1:13" ht="12.75">
      <c r="A393" s="73"/>
      <c r="B393" s="110"/>
      <c r="C393" s="110"/>
      <c r="D393" s="110"/>
      <c r="E393" s="110"/>
      <c r="F393" s="103"/>
      <c r="G393" s="103"/>
      <c r="H393" s="110"/>
      <c r="I393" s="110"/>
      <c r="J393" s="110"/>
      <c r="K393" s="83"/>
      <c r="L393" s="83"/>
      <c r="M393" s="83"/>
    </row>
    <row r="394" spans="1:13" ht="12.75">
      <c r="A394" s="104"/>
      <c r="B394" s="14"/>
      <c r="C394" s="14"/>
      <c r="D394" s="14"/>
      <c r="E394" s="14"/>
      <c r="F394" s="103"/>
      <c r="G394" s="103"/>
      <c r="H394" s="110"/>
      <c r="I394" s="110"/>
      <c r="J394" s="110"/>
      <c r="K394" s="83"/>
      <c r="L394" s="83"/>
      <c r="M394" s="83"/>
    </row>
    <row r="395" spans="1:13" ht="14.25">
      <c r="A395" s="105"/>
      <c r="B395" s="1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</row>
    <row r="396" spans="1:13" ht="14.25">
      <c r="A396" s="105"/>
      <c r="B396" s="1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</row>
    <row r="397" spans="1:13" ht="14.25">
      <c r="A397" s="105"/>
      <c r="B397" s="1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</row>
    <row r="398" spans="1:13" ht="14.25">
      <c r="A398" s="105"/>
      <c r="B398" s="1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</row>
    <row r="399" spans="1:13" ht="15">
      <c r="A399" s="101"/>
      <c r="B399" s="102"/>
      <c r="C399" s="102"/>
      <c r="D399" s="102"/>
      <c r="E399" s="8"/>
      <c r="F399" s="5"/>
      <c r="G399" s="5"/>
      <c r="H399" s="5"/>
      <c r="I399" s="5"/>
      <c r="J399" s="5"/>
      <c r="K399" s="5"/>
      <c r="L399" s="5"/>
      <c r="M399" s="5"/>
    </row>
    <row r="400" spans="1:13" ht="14.25">
      <c r="A400" s="12"/>
      <c r="B400" s="8"/>
      <c r="C400" s="8"/>
      <c r="D400" s="8"/>
      <c r="E400" s="8"/>
      <c r="F400" s="5"/>
      <c r="G400" s="5"/>
      <c r="H400" s="5"/>
      <c r="I400" s="5"/>
      <c r="J400" s="5"/>
      <c r="K400" s="5"/>
      <c r="L400" s="5"/>
      <c r="M400" s="5"/>
    </row>
    <row r="401" spans="1:14" ht="14.25">
      <c r="A401" s="73"/>
      <c r="B401" s="14"/>
      <c r="C401" s="14"/>
      <c r="D401" s="14"/>
      <c r="E401" s="3"/>
      <c r="J401" s="5"/>
      <c r="K401" s="12"/>
      <c r="L401" s="8"/>
      <c r="M401" s="8"/>
      <c r="N401" s="3"/>
    </row>
    <row r="402" spans="1:14" ht="14.25">
      <c r="A402" s="2"/>
      <c r="B402" s="3"/>
      <c r="C402" s="3"/>
      <c r="D402" s="3"/>
      <c r="E402" s="3"/>
      <c r="J402" s="5"/>
      <c r="K402" s="12"/>
      <c r="L402" s="8"/>
      <c r="M402" s="8"/>
      <c r="N402" s="3"/>
    </row>
    <row r="403" spans="1:14" ht="14.25">
      <c r="A403" s="2"/>
      <c r="B403" s="1"/>
      <c r="J403" s="5"/>
      <c r="K403" s="8"/>
      <c r="L403" s="8"/>
      <c r="M403" s="8"/>
      <c r="N403" s="3"/>
    </row>
    <row r="404" spans="1:13" ht="14.25">
      <c r="A404" s="2"/>
      <c r="J404" s="5"/>
      <c r="K404" s="5"/>
      <c r="L404" s="5"/>
      <c r="M404" s="5"/>
    </row>
    <row r="405" spans="2:13" ht="14.25">
      <c r="B405" s="1"/>
      <c r="J405" s="5"/>
      <c r="K405" s="5"/>
      <c r="L405" s="5"/>
      <c r="M405" s="5"/>
    </row>
    <row r="406" spans="1:13" ht="14.25">
      <c r="A406" s="2"/>
      <c r="J406" s="5"/>
      <c r="K406" s="5"/>
      <c r="L406" s="5"/>
      <c r="M406" s="5"/>
    </row>
    <row r="407" spans="2:13" ht="14.25">
      <c r="B407" s="1"/>
      <c r="J407" s="5"/>
      <c r="K407" s="5"/>
      <c r="L407" s="5"/>
      <c r="M407" s="5"/>
    </row>
    <row r="408" spans="1:13" ht="14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</row>
    <row r="409" spans="1:14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</row>
  </sheetData>
  <mergeCells count="50">
    <mergeCell ref="H187:J187"/>
    <mergeCell ref="M153:M159"/>
    <mergeCell ref="F185:J185"/>
    <mergeCell ref="B186:C186"/>
    <mergeCell ref="D186:E186"/>
    <mergeCell ref="H186:J186"/>
    <mergeCell ref="H153:H159"/>
    <mergeCell ref="I153:I159"/>
    <mergeCell ref="J153:J159"/>
    <mergeCell ref="H117:J117"/>
    <mergeCell ref="H118:J118"/>
    <mergeCell ref="B117:C117"/>
    <mergeCell ref="D117:E117"/>
    <mergeCell ref="M84:M90"/>
    <mergeCell ref="H52:J52"/>
    <mergeCell ref="J84:J90"/>
    <mergeCell ref="F116:J116"/>
    <mergeCell ref="B51:C51"/>
    <mergeCell ref="D51:E51"/>
    <mergeCell ref="H84:H90"/>
    <mergeCell ref="I84:I90"/>
    <mergeCell ref="M18:M24"/>
    <mergeCell ref="F50:J50"/>
    <mergeCell ref="H51:J51"/>
    <mergeCell ref="H18:H24"/>
    <mergeCell ref="I18:I24"/>
    <mergeCell ref="J18:J24"/>
    <mergeCell ref="P149:Q149"/>
    <mergeCell ref="P10:Q10"/>
    <mergeCell ref="P11:Q11"/>
    <mergeCell ref="P76:Q76"/>
    <mergeCell ref="P77:Q77"/>
    <mergeCell ref="P145:Q145"/>
    <mergeCell ref="P146:Q146"/>
    <mergeCell ref="P147:Q147"/>
    <mergeCell ref="P148:Q148"/>
    <mergeCell ref="B254:C254"/>
    <mergeCell ref="D254:E254"/>
    <mergeCell ref="H254:J254"/>
    <mergeCell ref="H221:H227"/>
    <mergeCell ref="I221:I227"/>
    <mergeCell ref="J221:J227"/>
    <mergeCell ref="H255:J255"/>
    <mergeCell ref="P213:Q213"/>
    <mergeCell ref="P214:Q214"/>
    <mergeCell ref="P215:Q215"/>
    <mergeCell ref="P216:Q216"/>
    <mergeCell ref="P217:Q217"/>
    <mergeCell ref="F253:J253"/>
    <mergeCell ref="M221:M227"/>
  </mergeCells>
  <printOptions/>
  <pageMargins left="0.67" right="0.42" top="1" bottom="0.65" header="0.5" footer="0.5"/>
  <pageSetup horizontalDpi="600" verticalDpi="600" orientation="portrait" paperSize="9" scale="76" r:id="rId1"/>
  <rowBreaks count="4" manualBreakCount="4">
    <brk id="66" max="26" man="1"/>
    <brk id="135" max="26" man="1"/>
    <brk id="203" max="26" man="1"/>
    <brk id="268" max="255" man="1"/>
  </rowBreaks>
  <colBreaks count="3" manualBreakCount="3">
    <brk id="14" max="65535" man="1"/>
    <brk id="28" max="276" man="1"/>
    <brk id="29" max="40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U337"/>
  <sheetViews>
    <sheetView view="pageBreakPreview" zoomScale="50" zoomScaleSheetLayoutView="50" workbookViewId="0" topLeftCell="A1">
      <selection activeCell="M143" sqref="M143"/>
    </sheetView>
  </sheetViews>
  <sheetFormatPr defaultColWidth="9.00390625" defaultRowHeight="12.75"/>
  <cols>
    <col min="1" max="1" width="10.00390625" style="0" customWidth="1"/>
    <col min="2" max="2" width="10.875" style="0" bestFit="1" customWidth="1"/>
    <col min="3" max="3" width="8.625" style="0" customWidth="1"/>
    <col min="4" max="4" width="10.625" style="0" customWidth="1"/>
    <col min="5" max="5" width="11.625" style="0" customWidth="1"/>
    <col min="6" max="6" width="11.375" style="0" customWidth="1"/>
    <col min="7" max="7" width="11.625" style="0" customWidth="1"/>
    <col min="8" max="9" width="5.75390625" style="0" customWidth="1"/>
    <col min="10" max="10" width="5.875" style="0" customWidth="1"/>
    <col min="13" max="13" width="8.75390625" style="0" customWidth="1"/>
    <col min="15" max="15" width="8.625" style="0" customWidth="1"/>
    <col min="17" max="17" width="5.375" style="0" customWidth="1"/>
    <col min="18" max="18" width="13.625" style="0" customWidth="1"/>
    <col min="24" max="24" width="11.375" style="0" customWidth="1"/>
    <col min="29" max="29" width="12.00390625" style="0" customWidth="1"/>
    <col min="33" max="33" width="12.125" style="0" customWidth="1"/>
    <col min="39" max="39" width="12.00390625" style="0" customWidth="1"/>
    <col min="43" max="43" width="11.25390625" style="0" customWidth="1"/>
  </cols>
  <sheetData>
    <row r="1" spans="1:37" ht="14.25">
      <c r="A1" t="s">
        <v>0</v>
      </c>
      <c r="H1" s="5" t="s">
        <v>133</v>
      </c>
      <c r="I1" s="5"/>
      <c r="J1" s="5"/>
      <c r="K1" s="5"/>
      <c r="L1" s="5"/>
      <c r="M1" s="5"/>
      <c r="O1" s="5"/>
      <c r="P1" s="5"/>
      <c r="Q1" s="5" t="s">
        <v>76</v>
      </c>
      <c r="R1" s="5"/>
      <c r="S1" s="5"/>
      <c r="T1" s="5"/>
      <c r="U1" s="5"/>
      <c r="V1" s="5"/>
      <c r="W1" s="5"/>
      <c r="X1" s="5"/>
      <c r="Y1" s="5"/>
      <c r="Z1" s="5"/>
      <c r="AC1" s="14"/>
      <c r="AD1" s="14"/>
      <c r="AE1" s="3"/>
      <c r="AF1" s="3"/>
      <c r="AG1" s="3"/>
      <c r="AH1" s="3"/>
      <c r="AI1" s="3"/>
      <c r="AJ1" s="3"/>
      <c r="AK1" s="3"/>
    </row>
    <row r="2" spans="1:37" ht="14.25">
      <c r="A2" s="1" t="s">
        <v>72</v>
      </c>
      <c r="H2" s="5" t="s">
        <v>134</v>
      </c>
      <c r="I2" s="5"/>
      <c r="J2" s="5"/>
      <c r="K2" s="5"/>
      <c r="L2" s="5"/>
      <c r="M2" s="5"/>
      <c r="O2" s="5"/>
      <c r="P2" s="5"/>
      <c r="Q2" s="5"/>
      <c r="R2" s="5"/>
      <c r="S2" s="5"/>
      <c r="T2" s="5"/>
      <c r="U2" s="5"/>
      <c r="V2" s="5"/>
      <c r="W2" s="20"/>
      <c r="X2" s="20"/>
      <c r="Y2" s="5"/>
      <c r="Z2" s="5"/>
      <c r="AC2" s="166"/>
      <c r="AD2" s="166"/>
      <c r="AE2" s="166"/>
      <c r="AF2" s="166"/>
      <c r="AG2" s="166"/>
      <c r="AH2" s="313"/>
      <c r="AI2" s="313"/>
      <c r="AJ2" s="166"/>
      <c r="AK2" s="166"/>
    </row>
    <row r="3" spans="1:38" ht="15.75">
      <c r="A3" s="4"/>
      <c r="B3" s="4"/>
      <c r="C3" s="4"/>
      <c r="D3" s="4"/>
      <c r="E3" s="4"/>
      <c r="H3" s="5" t="s">
        <v>220</v>
      </c>
      <c r="I3" s="5"/>
      <c r="J3" s="5"/>
      <c r="K3" s="5"/>
      <c r="L3" s="5"/>
      <c r="M3" s="5"/>
      <c r="O3" s="5"/>
      <c r="P3" s="5"/>
      <c r="Q3" s="5"/>
      <c r="R3" s="5"/>
      <c r="S3" s="5" t="s">
        <v>95</v>
      </c>
      <c r="T3" s="4"/>
      <c r="U3" s="4"/>
      <c r="V3" s="4"/>
      <c r="W3" s="20"/>
      <c r="X3" s="20"/>
      <c r="Y3" s="5"/>
      <c r="Z3" s="5"/>
      <c r="AC3" s="166"/>
      <c r="AD3" s="206"/>
      <c r="AE3" s="206"/>
      <c r="AF3" s="323"/>
      <c r="AG3" s="359"/>
      <c r="AH3" s="360"/>
      <c r="AI3" s="360"/>
      <c r="AJ3" s="278"/>
      <c r="AK3" s="361"/>
      <c r="AL3" s="292"/>
    </row>
    <row r="4" spans="1:38" ht="15">
      <c r="A4" s="5" t="s">
        <v>1</v>
      </c>
      <c r="B4" s="5"/>
      <c r="C4" s="5"/>
      <c r="D4" s="5"/>
      <c r="E4" s="5"/>
      <c r="H4" s="5" t="s">
        <v>306</v>
      </c>
      <c r="I4" s="5"/>
      <c r="J4" s="5"/>
      <c r="K4" s="5"/>
      <c r="L4" s="5"/>
      <c r="M4" s="5"/>
      <c r="O4" s="5"/>
      <c r="P4" s="5"/>
      <c r="Q4" s="5"/>
      <c r="R4" s="5"/>
      <c r="S4" s="5"/>
      <c r="T4" s="5"/>
      <c r="U4" s="5"/>
      <c r="V4" s="5"/>
      <c r="W4" s="20"/>
      <c r="X4" s="20"/>
      <c r="Y4" s="5"/>
      <c r="Z4" s="5"/>
      <c r="AC4" s="166"/>
      <c r="AD4" s="206"/>
      <c r="AE4" s="206"/>
      <c r="AF4" s="206"/>
      <c r="AG4" s="359"/>
      <c r="AH4" s="360"/>
      <c r="AI4" s="360"/>
      <c r="AJ4" s="278"/>
      <c r="AK4" s="361"/>
      <c r="AL4" s="292"/>
    </row>
    <row r="5" spans="1:38" ht="15">
      <c r="A5" s="5" t="s">
        <v>2</v>
      </c>
      <c r="B5" s="5"/>
      <c r="C5" s="5"/>
      <c r="D5" s="5"/>
      <c r="E5" s="5"/>
      <c r="O5" s="8"/>
      <c r="P5" s="8"/>
      <c r="Q5" s="8"/>
      <c r="R5" s="8"/>
      <c r="S5" s="18"/>
      <c r="T5" s="19"/>
      <c r="U5" s="5"/>
      <c r="V5" s="5"/>
      <c r="W5" s="28"/>
      <c r="X5" s="28"/>
      <c r="Y5" s="5"/>
      <c r="Z5" s="5"/>
      <c r="AC5" s="166"/>
      <c r="AD5" s="206"/>
      <c r="AE5" s="206"/>
      <c r="AF5" s="206"/>
      <c r="AG5" s="359"/>
      <c r="AH5" s="360"/>
      <c r="AI5" s="360"/>
      <c r="AJ5" s="278"/>
      <c r="AK5" s="361"/>
      <c r="AL5" s="292"/>
    </row>
    <row r="6" spans="1:38" ht="15">
      <c r="A6" t="s">
        <v>0</v>
      </c>
      <c r="O6" s="29" t="s">
        <v>77</v>
      </c>
      <c r="P6" s="408" t="s">
        <v>238</v>
      </c>
      <c r="Q6" s="409"/>
      <c r="R6" s="29"/>
      <c r="S6" s="33" t="s">
        <v>80</v>
      </c>
      <c r="T6" s="34"/>
      <c r="U6" s="21" t="s">
        <v>85</v>
      </c>
      <c r="V6" s="22"/>
      <c r="W6" s="21" t="s">
        <v>87</v>
      </c>
      <c r="X6" s="27"/>
      <c r="Y6" s="21"/>
      <c r="Z6" s="22"/>
      <c r="AC6" s="166"/>
      <c r="AD6" s="206"/>
      <c r="AE6" s="206"/>
      <c r="AF6" s="206"/>
      <c r="AG6" s="359"/>
      <c r="AH6" s="360"/>
      <c r="AI6" s="360"/>
      <c r="AJ6" s="278"/>
      <c r="AK6" s="361"/>
      <c r="AL6" s="292"/>
    </row>
    <row r="7" spans="1:38" ht="15">
      <c r="A7" s="1" t="s">
        <v>3</v>
      </c>
      <c r="O7" s="30" t="s">
        <v>23</v>
      </c>
      <c r="P7" s="410"/>
      <c r="Q7" s="411"/>
      <c r="R7" s="30" t="s">
        <v>78</v>
      </c>
      <c r="S7" s="35" t="s">
        <v>81</v>
      </c>
      <c r="T7" s="36"/>
      <c r="U7" s="23" t="s">
        <v>83</v>
      </c>
      <c r="V7" s="24"/>
      <c r="W7" s="23" t="s">
        <v>86</v>
      </c>
      <c r="X7" s="20"/>
      <c r="Y7" s="23" t="s">
        <v>205</v>
      </c>
      <c r="Z7" s="24"/>
      <c r="AC7" s="166"/>
      <c r="AD7" s="206"/>
      <c r="AE7" s="206"/>
      <c r="AF7" s="206"/>
      <c r="AG7" s="359"/>
      <c r="AH7" s="360"/>
      <c r="AI7" s="360"/>
      <c r="AJ7" s="278"/>
      <c r="AK7" s="361"/>
      <c r="AL7" s="292"/>
    </row>
    <row r="8" spans="15:38" ht="15">
      <c r="O8" s="30"/>
      <c r="P8" s="410"/>
      <c r="Q8" s="411"/>
      <c r="R8" s="30" t="s">
        <v>79</v>
      </c>
      <c r="S8" s="37" t="s">
        <v>82</v>
      </c>
      <c r="T8" s="36"/>
      <c r="U8" s="23" t="s">
        <v>84</v>
      </c>
      <c r="V8" s="24"/>
      <c r="W8" s="23" t="s">
        <v>88</v>
      </c>
      <c r="X8" s="20"/>
      <c r="Y8" s="23"/>
      <c r="Z8" s="24"/>
      <c r="AC8" s="166"/>
      <c r="AD8" s="206"/>
      <c r="AE8" s="206"/>
      <c r="AF8" s="206"/>
      <c r="AG8" s="359"/>
      <c r="AH8" s="360"/>
      <c r="AI8" s="360"/>
      <c r="AJ8" s="278"/>
      <c r="AK8" s="361"/>
      <c r="AL8" s="292"/>
    </row>
    <row r="9" spans="4:38" ht="15.75">
      <c r="D9" s="5"/>
      <c r="E9" s="5" t="s">
        <v>75</v>
      </c>
      <c r="F9" s="5"/>
      <c r="G9" s="5"/>
      <c r="H9" s="5"/>
      <c r="I9" s="5"/>
      <c r="J9" s="5"/>
      <c r="K9" s="5"/>
      <c r="L9" s="5"/>
      <c r="M9" s="5"/>
      <c r="O9" s="31"/>
      <c r="P9" s="412"/>
      <c r="Q9" s="413"/>
      <c r="R9" s="32"/>
      <c r="S9" s="38"/>
      <c r="T9" s="39"/>
      <c r="U9" s="25"/>
      <c r="V9" s="26"/>
      <c r="W9" s="25" t="s">
        <v>89</v>
      </c>
      <c r="X9" s="28"/>
      <c r="Y9" s="25"/>
      <c r="Z9" s="26"/>
      <c r="AC9" s="166"/>
      <c r="AD9" s="206"/>
      <c r="AE9" s="206"/>
      <c r="AF9" s="206"/>
      <c r="AG9" s="359"/>
      <c r="AH9" s="360"/>
      <c r="AI9" s="360"/>
      <c r="AJ9" s="278"/>
      <c r="AK9" s="361"/>
      <c r="AL9" s="292"/>
    </row>
    <row r="10" spans="4:38" ht="15.75">
      <c r="D10" s="16" t="s">
        <v>4</v>
      </c>
      <c r="E10" s="16"/>
      <c r="F10" s="16"/>
      <c r="G10" s="16"/>
      <c r="H10" s="16"/>
      <c r="I10" s="16"/>
      <c r="J10" s="16"/>
      <c r="K10" s="16"/>
      <c r="L10" s="16"/>
      <c r="M10" s="5"/>
      <c r="O10" s="57">
        <v>1</v>
      </c>
      <c r="P10" s="140" t="s">
        <v>243</v>
      </c>
      <c r="Q10" s="59"/>
      <c r="R10" s="69" t="s">
        <v>257</v>
      </c>
      <c r="S10" s="61"/>
      <c r="T10" s="59"/>
      <c r="U10" s="61"/>
      <c r="V10" s="59"/>
      <c r="W10" s="61"/>
      <c r="X10" s="62"/>
      <c r="Y10" s="61"/>
      <c r="Z10" s="59"/>
      <c r="AC10" s="166"/>
      <c r="AD10" s="206"/>
      <c r="AE10" s="206"/>
      <c r="AF10" s="206"/>
      <c r="AG10" s="359"/>
      <c r="AH10" s="360"/>
      <c r="AI10" s="360"/>
      <c r="AJ10" s="278"/>
      <c r="AK10" s="361"/>
      <c r="AL10" s="292"/>
    </row>
    <row r="11" spans="4:38" ht="15.75">
      <c r="D11" s="16" t="s">
        <v>326</v>
      </c>
      <c r="E11" s="16"/>
      <c r="F11" s="16"/>
      <c r="G11" s="16"/>
      <c r="H11" s="16"/>
      <c r="I11" s="16"/>
      <c r="J11" s="16"/>
      <c r="K11" s="16"/>
      <c r="L11" s="16"/>
      <c r="M11" s="5"/>
      <c r="O11" s="57">
        <v>2</v>
      </c>
      <c r="P11" s="61" t="s">
        <v>244</v>
      </c>
      <c r="Q11" s="59"/>
      <c r="R11" s="69" t="s">
        <v>257</v>
      </c>
      <c r="S11" s="61"/>
      <c r="T11" s="59"/>
      <c r="U11" s="61"/>
      <c r="V11" s="59"/>
      <c r="W11" s="61"/>
      <c r="X11" s="62"/>
      <c r="Y11" s="61"/>
      <c r="Z11" s="59"/>
      <c r="AC11" s="166"/>
      <c r="AD11" s="206"/>
      <c r="AE11" s="206"/>
      <c r="AF11" s="206"/>
      <c r="AG11" s="359"/>
      <c r="AH11" s="360"/>
      <c r="AI11" s="360"/>
      <c r="AJ11" s="278"/>
      <c r="AK11" s="361"/>
      <c r="AL11" s="292"/>
    </row>
    <row r="12" spans="4:38" ht="15">
      <c r="D12" s="5"/>
      <c r="E12" s="5"/>
      <c r="F12" s="5"/>
      <c r="G12" s="5"/>
      <c r="H12" s="5"/>
      <c r="I12" s="5"/>
      <c r="J12" s="5"/>
      <c r="K12" s="5"/>
      <c r="L12" s="5"/>
      <c r="M12" s="5"/>
      <c r="O12" s="63">
        <v>3</v>
      </c>
      <c r="P12" s="140" t="s">
        <v>245</v>
      </c>
      <c r="Q12" s="59"/>
      <c r="R12" s="69" t="s">
        <v>257</v>
      </c>
      <c r="S12" s="61"/>
      <c r="T12" s="59"/>
      <c r="U12" s="61"/>
      <c r="V12" s="59"/>
      <c r="W12" s="61"/>
      <c r="X12" s="62"/>
      <c r="Y12" s="61"/>
      <c r="Z12" s="59"/>
      <c r="AC12" s="166"/>
      <c r="AD12" s="206"/>
      <c r="AE12" s="206"/>
      <c r="AF12" s="206"/>
      <c r="AG12" s="359"/>
      <c r="AH12" s="360"/>
      <c r="AI12" s="360"/>
      <c r="AJ12" s="278"/>
      <c r="AK12" s="361"/>
      <c r="AL12" s="292"/>
    </row>
    <row r="13" spans="4:38" ht="15">
      <c r="D13" s="5"/>
      <c r="E13" s="5"/>
      <c r="F13" s="5"/>
      <c r="G13" s="5"/>
      <c r="H13" s="5"/>
      <c r="I13" s="5"/>
      <c r="J13" s="5"/>
      <c r="K13" s="5"/>
      <c r="L13" s="5"/>
      <c r="M13" s="5"/>
      <c r="O13" s="57">
        <v>4</v>
      </c>
      <c r="P13" s="61" t="s">
        <v>246</v>
      </c>
      <c r="Q13" s="59"/>
      <c r="R13" s="69" t="s">
        <v>257</v>
      </c>
      <c r="S13" s="61"/>
      <c r="T13" s="59"/>
      <c r="U13" s="61"/>
      <c r="V13" s="59"/>
      <c r="W13" s="61"/>
      <c r="X13" s="62"/>
      <c r="Y13" s="61"/>
      <c r="Z13" s="59"/>
      <c r="AC13" s="166"/>
      <c r="AD13" s="206"/>
      <c r="AE13" s="206"/>
      <c r="AF13" s="206"/>
      <c r="AG13" s="359"/>
      <c r="AH13" s="360"/>
      <c r="AI13" s="360"/>
      <c r="AJ13" s="278"/>
      <c r="AK13" s="361"/>
      <c r="AL13" s="292"/>
    </row>
    <row r="14" spans="6:38" ht="15.75">
      <c r="F14" s="16" t="s">
        <v>5</v>
      </c>
      <c r="G14" s="16"/>
      <c r="H14" s="5"/>
      <c r="I14" s="5"/>
      <c r="O14" s="57">
        <v>5</v>
      </c>
      <c r="P14" s="140" t="s">
        <v>247</v>
      </c>
      <c r="Q14" s="59"/>
      <c r="R14" s="69" t="s">
        <v>258</v>
      </c>
      <c r="S14" s="61"/>
      <c r="T14" s="59"/>
      <c r="U14" s="61"/>
      <c r="V14" s="59"/>
      <c r="W14" s="61"/>
      <c r="X14" s="62"/>
      <c r="Y14" s="61"/>
      <c r="Z14" s="59"/>
      <c r="AC14" s="166"/>
      <c r="AD14" s="206"/>
      <c r="AE14" s="206"/>
      <c r="AF14" s="206"/>
      <c r="AG14" s="359"/>
      <c r="AH14" s="360"/>
      <c r="AI14" s="360"/>
      <c r="AJ14" s="278"/>
      <c r="AK14" s="361"/>
      <c r="AL14" s="292"/>
    </row>
    <row r="15" spans="15:38" ht="15">
      <c r="O15" s="63">
        <v>6</v>
      </c>
      <c r="P15" s="140" t="s">
        <v>248</v>
      </c>
      <c r="Q15" s="141"/>
      <c r="R15" s="63" t="s">
        <v>258</v>
      </c>
      <c r="S15" s="66"/>
      <c r="T15" s="67"/>
      <c r="U15" s="64"/>
      <c r="V15" s="65"/>
      <c r="W15" s="64"/>
      <c r="X15" s="68"/>
      <c r="Y15" s="61"/>
      <c r="Z15" s="59"/>
      <c r="AC15" s="166"/>
      <c r="AD15" s="206"/>
      <c r="AE15" s="206"/>
      <c r="AF15" s="206"/>
      <c r="AG15" s="359"/>
      <c r="AH15" s="360"/>
      <c r="AI15" s="360"/>
      <c r="AJ15" s="278"/>
      <c r="AK15" s="361"/>
      <c r="AL15" s="292"/>
    </row>
    <row r="16" spans="1:38" ht="15">
      <c r="A16" s="5"/>
      <c r="B16" s="5"/>
      <c r="C16" s="6" t="s">
        <v>305</v>
      </c>
      <c r="D16" s="6"/>
      <c r="E16" s="6"/>
      <c r="F16" s="6"/>
      <c r="G16" s="6"/>
      <c r="H16" s="6"/>
      <c r="I16" s="6"/>
      <c r="J16" s="6"/>
      <c r="K16" s="6"/>
      <c r="L16" s="6"/>
      <c r="M16" s="5"/>
      <c r="O16" s="63">
        <v>7</v>
      </c>
      <c r="P16" s="140" t="s">
        <v>249</v>
      </c>
      <c r="Q16" s="141"/>
      <c r="R16" s="69" t="s">
        <v>259</v>
      </c>
      <c r="S16" s="70"/>
      <c r="T16" s="59"/>
      <c r="U16" s="61"/>
      <c r="V16" s="59"/>
      <c r="W16" s="61"/>
      <c r="X16" s="62"/>
      <c r="Y16" s="61"/>
      <c r="Z16" s="59"/>
      <c r="AC16" s="166"/>
      <c r="AD16" s="206"/>
      <c r="AE16" s="206"/>
      <c r="AF16" s="206"/>
      <c r="AG16" s="359"/>
      <c r="AH16" s="360"/>
      <c r="AI16" s="360"/>
      <c r="AJ16" s="278"/>
      <c r="AK16" s="361"/>
      <c r="AL16" s="292"/>
    </row>
    <row r="17" spans="1:38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O17" s="63">
        <v>8</v>
      </c>
      <c r="P17" s="140" t="s">
        <v>250</v>
      </c>
      <c r="Q17" s="141"/>
      <c r="R17" s="69" t="s">
        <v>260</v>
      </c>
      <c r="S17" s="64"/>
      <c r="T17" s="59"/>
      <c r="U17" s="61"/>
      <c r="V17" s="59"/>
      <c r="W17" s="61"/>
      <c r="X17" s="62"/>
      <c r="Y17" s="61"/>
      <c r="Z17" s="59"/>
      <c r="AC17" s="166"/>
      <c r="AD17" s="206"/>
      <c r="AE17" s="206"/>
      <c r="AF17" s="206"/>
      <c r="AG17" s="359"/>
      <c r="AH17" s="360"/>
      <c r="AI17" s="360"/>
      <c r="AJ17" s="278"/>
      <c r="AK17" s="361"/>
      <c r="AL17" s="292"/>
    </row>
    <row r="18" spans="1:38" ht="15">
      <c r="A18" s="81"/>
      <c r="B18" s="92" t="s">
        <v>223</v>
      </c>
      <c r="C18" s="93"/>
      <c r="D18" s="94"/>
      <c r="E18" s="92" t="s">
        <v>224</v>
      </c>
      <c r="F18" s="93"/>
      <c r="G18" s="94"/>
      <c r="H18" s="382" t="s">
        <v>24</v>
      </c>
      <c r="I18" s="382" t="s">
        <v>25</v>
      </c>
      <c r="J18" s="402" t="s">
        <v>27</v>
      </c>
      <c r="K18" s="77" t="s">
        <v>18</v>
      </c>
      <c r="L18" s="79"/>
      <c r="M18" s="402" t="s">
        <v>28</v>
      </c>
      <c r="O18" s="63">
        <v>9</v>
      </c>
      <c r="P18" s="140" t="s">
        <v>251</v>
      </c>
      <c r="Q18" s="141"/>
      <c r="R18" s="69" t="s">
        <v>257</v>
      </c>
      <c r="S18" s="64"/>
      <c r="T18" s="59"/>
      <c r="U18" s="61"/>
      <c r="V18" s="59"/>
      <c r="W18" s="61"/>
      <c r="X18" s="62"/>
      <c r="Y18" s="61"/>
      <c r="Z18" s="59"/>
      <c r="AC18" s="166"/>
      <c r="AD18" s="206"/>
      <c r="AE18" s="206"/>
      <c r="AF18" s="206"/>
      <c r="AG18" s="359"/>
      <c r="AH18" s="360"/>
      <c r="AI18" s="360"/>
      <c r="AJ18" s="278"/>
      <c r="AK18" s="361"/>
      <c r="AL18" s="292"/>
    </row>
    <row r="19" spans="1:38" ht="15">
      <c r="A19" s="15"/>
      <c r="B19" s="95" t="s">
        <v>6</v>
      </c>
      <c r="C19" s="14"/>
      <c r="D19" s="96"/>
      <c r="E19" s="95" t="s">
        <v>11</v>
      </c>
      <c r="F19" s="14"/>
      <c r="G19" s="96"/>
      <c r="H19" s="383"/>
      <c r="I19" s="383"/>
      <c r="J19" s="387"/>
      <c r="K19" s="82" t="s">
        <v>19</v>
      </c>
      <c r="L19" s="84"/>
      <c r="M19" s="387"/>
      <c r="O19" s="63">
        <v>10</v>
      </c>
      <c r="P19" s="140" t="s">
        <v>252</v>
      </c>
      <c r="Q19" s="141"/>
      <c r="R19" s="69" t="s">
        <v>257</v>
      </c>
      <c r="S19" s="64"/>
      <c r="T19" s="59"/>
      <c r="U19" s="61"/>
      <c r="V19" s="59"/>
      <c r="W19" s="61"/>
      <c r="X19" s="62"/>
      <c r="Y19" s="61"/>
      <c r="Z19" s="59"/>
      <c r="AC19" s="166"/>
      <c r="AD19" s="206"/>
      <c r="AE19" s="206"/>
      <c r="AF19" s="206"/>
      <c r="AG19" s="359"/>
      <c r="AH19" s="360"/>
      <c r="AI19" s="360"/>
      <c r="AJ19" s="278"/>
      <c r="AK19" s="361"/>
      <c r="AL19" s="292"/>
    </row>
    <row r="20" spans="1:38" ht="15">
      <c r="A20" s="15" t="s">
        <v>8</v>
      </c>
      <c r="B20" s="95" t="s">
        <v>7</v>
      </c>
      <c r="C20" s="14"/>
      <c r="D20" s="96"/>
      <c r="E20" s="95" t="s">
        <v>7</v>
      </c>
      <c r="F20" s="14"/>
      <c r="G20" s="96"/>
      <c r="H20" s="383"/>
      <c r="I20" s="383"/>
      <c r="J20" s="387"/>
      <c r="K20" s="82" t="s">
        <v>21</v>
      </c>
      <c r="L20" s="84"/>
      <c r="M20" s="387"/>
      <c r="O20" s="63">
        <v>11</v>
      </c>
      <c r="P20" s="140" t="s">
        <v>253</v>
      </c>
      <c r="Q20" s="141"/>
      <c r="R20" s="69">
        <v>400</v>
      </c>
      <c r="S20" s="64"/>
      <c r="T20" s="59"/>
      <c r="U20" s="61"/>
      <c r="V20" s="59"/>
      <c r="W20" s="61"/>
      <c r="X20" s="62"/>
      <c r="Y20" s="61"/>
      <c r="Z20" s="59"/>
      <c r="AA20" s="3"/>
      <c r="AC20" s="166"/>
      <c r="AD20" s="206"/>
      <c r="AE20" s="206"/>
      <c r="AF20" s="206"/>
      <c r="AG20" s="359"/>
      <c r="AH20" s="360"/>
      <c r="AI20" s="360"/>
      <c r="AJ20" s="278"/>
      <c r="AK20" s="361"/>
      <c r="AL20" s="292"/>
    </row>
    <row r="21" spans="1:38" ht="15">
      <c r="A21" s="15" t="s">
        <v>9</v>
      </c>
      <c r="B21" s="86" t="s">
        <v>221</v>
      </c>
      <c r="C21" s="97"/>
      <c r="D21" s="87"/>
      <c r="E21" s="86" t="s">
        <v>222</v>
      </c>
      <c r="F21" s="97"/>
      <c r="G21" s="87"/>
      <c r="H21" s="383"/>
      <c r="I21" s="383"/>
      <c r="J21" s="387"/>
      <c r="K21" s="89" t="s">
        <v>20</v>
      </c>
      <c r="L21" s="91"/>
      <c r="M21" s="387"/>
      <c r="O21" s="63">
        <v>12</v>
      </c>
      <c r="P21" s="140" t="s">
        <v>254</v>
      </c>
      <c r="Q21" s="141"/>
      <c r="R21" s="69" t="s">
        <v>261</v>
      </c>
      <c r="S21" s="64"/>
      <c r="T21" s="59"/>
      <c r="U21" s="61"/>
      <c r="V21" s="59"/>
      <c r="W21" s="61"/>
      <c r="X21" s="62"/>
      <c r="Y21" s="61"/>
      <c r="Z21" s="59"/>
      <c r="AA21" s="3"/>
      <c r="AC21" s="166"/>
      <c r="AD21" s="206"/>
      <c r="AE21" s="206"/>
      <c r="AF21" s="206"/>
      <c r="AG21" s="359"/>
      <c r="AH21" s="360"/>
      <c r="AI21" s="360"/>
      <c r="AJ21" s="278"/>
      <c r="AK21" s="361"/>
      <c r="AL21" s="292"/>
    </row>
    <row r="22" spans="1:38" ht="15">
      <c r="A22" s="15" t="s">
        <v>10</v>
      </c>
      <c r="B22" s="81" t="s">
        <v>12</v>
      </c>
      <c r="C22" s="81" t="s">
        <v>14</v>
      </c>
      <c r="D22" s="81" t="s">
        <v>15</v>
      </c>
      <c r="E22" s="81" t="s">
        <v>12</v>
      </c>
      <c r="F22" s="81" t="s">
        <v>14</v>
      </c>
      <c r="G22" s="81" t="s">
        <v>16</v>
      </c>
      <c r="H22" s="383"/>
      <c r="I22" s="383"/>
      <c r="J22" s="387"/>
      <c r="K22" s="98"/>
      <c r="L22" s="99"/>
      <c r="M22" s="387"/>
      <c r="O22" s="63">
        <v>13</v>
      </c>
      <c r="P22" s="140" t="s">
        <v>255</v>
      </c>
      <c r="Q22" s="141"/>
      <c r="R22" s="69">
        <v>160</v>
      </c>
      <c r="S22" s="64"/>
      <c r="T22" s="59"/>
      <c r="U22" s="61"/>
      <c r="V22" s="59"/>
      <c r="W22" s="61"/>
      <c r="X22" s="62"/>
      <c r="Y22" s="61"/>
      <c r="Z22" s="59"/>
      <c r="AC22" s="166"/>
      <c r="AD22" s="206"/>
      <c r="AE22" s="206"/>
      <c r="AF22" s="206"/>
      <c r="AG22" s="359"/>
      <c r="AH22" s="360"/>
      <c r="AI22" s="360"/>
      <c r="AJ22" s="278"/>
      <c r="AK22" s="361"/>
      <c r="AL22" s="292"/>
    </row>
    <row r="23" spans="1:38" ht="15">
      <c r="A23" s="15"/>
      <c r="B23" s="15" t="s">
        <v>13</v>
      </c>
      <c r="C23" s="15" t="s">
        <v>12</v>
      </c>
      <c r="D23" s="15" t="s">
        <v>17</v>
      </c>
      <c r="E23" s="15" t="s">
        <v>13</v>
      </c>
      <c r="F23" s="15" t="s">
        <v>12</v>
      </c>
      <c r="G23" s="15" t="s">
        <v>17</v>
      </c>
      <c r="H23" s="383"/>
      <c r="I23" s="383"/>
      <c r="J23" s="387"/>
      <c r="K23" s="15" t="s">
        <v>22</v>
      </c>
      <c r="L23" s="15" t="s">
        <v>23</v>
      </c>
      <c r="M23" s="387"/>
      <c r="O23" s="63">
        <v>14</v>
      </c>
      <c r="P23" s="140" t="s">
        <v>256</v>
      </c>
      <c r="Q23" s="141"/>
      <c r="R23" s="69">
        <v>180</v>
      </c>
      <c r="S23" s="61"/>
      <c r="T23" s="59"/>
      <c r="U23" s="61"/>
      <c r="V23" s="59"/>
      <c r="W23" s="61"/>
      <c r="X23" s="62"/>
      <c r="Y23" s="61"/>
      <c r="Z23" s="59"/>
      <c r="AC23" s="166"/>
      <c r="AD23" s="206"/>
      <c r="AE23" s="206"/>
      <c r="AF23" s="206"/>
      <c r="AG23" s="359"/>
      <c r="AH23" s="360"/>
      <c r="AI23" s="360"/>
      <c r="AJ23" s="278"/>
      <c r="AK23" s="361"/>
      <c r="AL23" s="292"/>
    </row>
    <row r="24" spans="1:38" ht="15">
      <c r="A24" s="88"/>
      <c r="B24" s="88"/>
      <c r="C24" s="88"/>
      <c r="D24" s="88" t="s">
        <v>121</v>
      </c>
      <c r="E24" s="88"/>
      <c r="F24" s="88"/>
      <c r="G24" s="88" t="s">
        <v>121</v>
      </c>
      <c r="H24" s="384"/>
      <c r="I24" s="384"/>
      <c r="J24" s="388"/>
      <c r="K24" s="88"/>
      <c r="L24" s="88"/>
      <c r="M24" s="388"/>
      <c r="AC24" s="166"/>
      <c r="AD24" s="206"/>
      <c r="AE24" s="206"/>
      <c r="AF24" s="206"/>
      <c r="AG24" s="359"/>
      <c r="AH24" s="360"/>
      <c r="AI24" s="360"/>
      <c r="AJ24" s="278"/>
      <c r="AK24" s="361"/>
      <c r="AL24" s="292"/>
    </row>
    <row r="25" spans="1:38" ht="15">
      <c r="A25" s="17" t="s">
        <v>30</v>
      </c>
      <c r="B25" s="347" t="s">
        <v>473</v>
      </c>
      <c r="C25" s="60"/>
      <c r="D25" s="60"/>
      <c r="E25" s="345" t="s">
        <v>540</v>
      </c>
      <c r="F25" s="60"/>
      <c r="G25" s="60"/>
      <c r="H25" s="9"/>
      <c r="I25" s="9"/>
      <c r="J25" s="9"/>
      <c r="K25" s="9"/>
      <c r="L25" s="9"/>
      <c r="M25" s="9"/>
      <c r="O25" s="3"/>
      <c r="P25" s="3"/>
      <c r="Q25" s="3"/>
      <c r="R25" s="3"/>
      <c r="S25" s="20"/>
      <c r="T25" s="20"/>
      <c r="U25" s="20"/>
      <c r="V25" s="20"/>
      <c r="W25" s="20"/>
      <c r="X25" s="3"/>
      <c r="Y25" s="3"/>
      <c r="Z25" s="3"/>
      <c r="AC25" s="166"/>
      <c r="AD25" s="206"/>
      <c r="AE25" s="206"/>
      <c r="AF25" s="206"/>
      <c r="AG25" s="359"/>
      <c r="AH25" s="360"/>
      <c r="AI25" s="360"/>
      <c r="AJ25" s="278"/>
      <c r="AK25" s="361"/>
      <c r="AL25" s="292"/>
    </row>
    <row r="26" spans="1:38" ht="15">
      <c r="A26" s="17" t="s">
        <v>31</v>
      </c>
      <c r="B26" s="347" t="s">
        <v>474</v>
      </c>
      <c r="C26" s="344">
        <f>B26-B25</f>
        <v>0.01999999999998181</v>
      </c>
      <c r="D26" s="247">
        <f>C26*20000</f>
        <v>399.9999999996362</v>
      </c>
      <c r="E26" s="345" t="s">
        <v>544</v>
      </c>
      <c r="F26" s="344" t="s">
        <v>541</v>
      </c>
      <c r="G26" s="247" t="s">
        <v>315</v>
      </c>
      <c r="H26" s="249">
        <f>G26/D26</f>
        <v>0.5000000000004547</v>
      </c>
      <c r="I26" s="63">
        <v>0.89</v>
      </c>
      <c r="J26" s="242">
        <f>D26/I26</f>
        <v>449.4382022467822</v>
      </c>
      <c r="K26" s="9"/>
      <c r="L26" s="9"/>
      <c r="M26" s="9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C26" s="166"/>
      <c r="AD26" s="206"/>
      <c r="AE26" s="206"/>
      <c r="AF26" s="206"/>
      <c r="AG26" s="359"/>
      <c r="AH26" s="360"/>
      <c r="AI26" s="360"/>
      <c r="AJ26" s="278"/>
      <c r="AK26" s="361"/>
      <c r="AL26" s="292"/>
    </row>
    <row r="27" spans="1:38" ht="15">
      <c r="A27" s="17" t="s">
        <v>32</v>
      </c>
      <c r="B27" s="347" t="s">
        <v>475</v>
      </c>
      <c r="C27" s="344">
        <f aca="true" t="shared" si="0" ref="C27:C43">B27-B26</f>
        <v>0.029999999999972715</v>
      </c>
      <c r="D27" s="247">
        <f aca="true" t="shared" si="1" ref="D27:D43">C27*20000</f>
        <v>599.9999999994543</v>
      </c>
      <c r="E27" s="345" t="s">
        <v>545</v>
      </c>
      <c r="F27" s="344" t="s">
        <v>541</v>
      </c>
      <c r="G27" s="247" t="s">
        <v>315</v>
      </c>
      <c r="H27" s="249">
        <f aca="true" t="shared" si="2" ref="H27:H49">G27/D27</f>
        <v>0.3333333333336365</v>
      </c>
      <c r="I27" s="63">
        <v>0.95</v>
      </c>
      <c r="J27" s="242">
        <f>D27/I27</f>
        <v>631.5789473678467</v>
      </c>
      <c r="K27" s="9"/>
      <c r="L27" s="9"/>
      <c r="M27" s="9"/>
      <c r="R27" t="s">
        <v>94</v>
      </c>
      <c r="S27" s="4"/>
      <c r="T27" s="4"/>
      <c r="U27" s="4"/>
      <c r="V27" s="4"/>
      <c r="W27" s="4"/>
      <c r="AC27" s="3"/>
      <c r="AD27" s="166"/>
      <c r="AE27" s="166"/>
      <c r="AF27" s="278"/>
      <c r="AG27" s="362"/>
      <c r="AH27" s="360"/>
      <c r="AI27" s="360"/>
      <c r="AJ27" s="323"/>
      <c r="AK27" s="361"/>
      <c r="AL27" s="292"/>
    </row>
    <row r="28" spans="1:37" ht="14.25">
      <c r="A28" s="17" t="s">
        <v>33</v>
      </c>
      <c r="B28" s="347" t="s">
        <v>476</v>
      </c>
      <c r="C28" s="344">
        <f t="shared" si="0"/>
        <v>0.030000000000086402</v>
      </c>
      <c r="D28" s="247">
        <f t="shared" si="1"/>
        <v>600.000000001728</v>
      </c>
      <c r="E28" s="345" t="s">
        <v>546</v>
      </c>
      <c r="F28" s="344" t="s">
        <v>541</v>
      </c>
      <c r="G28" s="247" t="s">
        <v>315</v>
      </c>
      <c r="H28" s="249">
        <f t="shared" si="2"/>
        <v>0.3333333333323733</v>
      </c>
      <c r="I28" s="249">
        <v>0.95</v>
      </c>
      <c r="J28" s="249">
        <v>0</v>
      </c>
      <c r="K28" s="9"/>
      <c r="L28" s="9"/>
      <c r="M28" s="9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4.25">
      <c r="A29" s="17" t="s">
        <v>34</v>
      </c>
      <c r="B29" s="347" t="s">
        <v>477</v>
      </c>
      <c r="C29" s="344">
        <f t="shared" si="0"/>
        <v>0.029999999999972715</v>
      </c>
      <c r="D29" s="247">
        <f t="shared" si="1"/>
        <v>599.9999999994543</v>
      </c>
      <c r="E29" s="345" t="s">
        <v>547</v>
      </c>
      <c r="F29" s="344" t="s">
        <v>541</v>
      </c>
      <c r="G29" s="247" t="s">
        <v>315</v>
      </c>
      <c r="H29" s="249">
        <f t="shared" si="2"/>
        <v>0.3333333333336365</v>
      </c>
      <c r="I29" s="63">
        <v>0.95</v>
      </c>
      <c r="J29" s="242">
        <f>D29/I29</f>
        <v>631.5789473678467</v>
      </c>
      <c r="K29" s="9"/>
      <c r="L29" s="9"/>
      <c r="M29" s="9"/>
      <c r="O29" s="56" t="s">
        <v>77</v>
      </c>
      <c r="P29" s="408" t="s">
        <v>238</v>
      </c>
      <c r="Q29" s="409"/>
      <c r="R29" s="53" t="s">
        <v>241</v>
      </c>
      <c r="S29" s="48"/>
      <c r="T29" s="53" t="s">
        <v>100</v>
      </c>
      <c r="U29" s="48"/>
      <c r="V29" s="53" t="s">
        <v>239</v>
      </c>
      <c r="W29" s="54"/>
      <c r="X29" s="48"/>
      <c r="Y29" s="54"/>
      <c r="Z29" s="48"/>
      <c r="AC29" s="3"/>
      <c r="AD29" s="3"/>
      <c r="AE29" s="3"/>
      <c r="AF29" s="3"/>
      <c r="AG29" s="3"/>
      <c r="AH29" s="3"/>
      <c r="AI29" s="3"/>
      <c r="AJ29" s="3"/>
      <c r="AK29" s="3"/>
    </row>
    <row r="30" spans="1:37" ht="14.25">
      <c r="A30" s="17" t="s">
        <v>35</v>
      </c>
      <c r="B30" s="347" t="s">
        <v>478</v>
      </c>
      <c r="C30" s="344">
        <f t="shared" si="0"/>
        <v>0.029999999999972715</v>
      </c>
      <c r="D30" s="247">
        <f t="shared" si="1"/>
        <v>599.9999999994543</v>
      </c>
      <c r="E30" s="344" t="s">
        <v>548</v>
      </c>
      <c r="F30" s="344" t="s">
        <v>321</v>
      </c>
      <c r="G30" s="247" t="s">
        <v>535</v>
      </c>
      <c r="H30" s="249">
        <f t="shared" si="2"/>
        <v>0.666666666667273</v>
      </c>
      <c r="I30" s="63">
        <v>0.83</v>
      </c>
      <c r="J30" s="242">
        <f aca="true" t="shared" si="3" ref="J30:J49">D30/I30</f>
        <v>722.8915662644029</v>
      </c>
      <c r="K30" s="9"/>
      <c r="L30" s="9"/>
      <c r="M30" s="9"/>
      <c r="O30" s="46" t="s">
        <v>23</v>
      </c>
      <c r="P30" s="410"/>
      <c r="Q30" s="411"/>
      <c r="R30" s="49" t="s">
        <v>242</v>
      </c>
      <c r="S30" s="50"/>
      <c r="T30" s="49" t="s">
        <v>101</v>
      </c>
      <c r="U30" s="50"/>
      <c r="V30" s="49" t="s">
        <v>240</v>
      </c>
      <c r="W30" s="3"/>
      <c r="X30" s="50"/>
      <c r="Y30" s="3" t="s">
        <v>205</v>
      </c>
      <c r="Z30" s="50"/>
      <c r="AC30" s="14"/>
      <c r="AD30" s="14"/>
      <c r="AE30" s="3"/>
      <c r="AF30" s="3"/>
      <c r="AG30" s="3"/>
      <c r="AH30" s="3"/>
      <c r="AI30" s="3"/>
      <c r="AJ30" s="3"/>
      <c r="AK30" s="3"/>
    </row>
    <row r="31" spans="1:37" ht="14.25">
      <c r="A31" s="17" t="s">
        <v>36</v>
      </c>
      <c r="B31" s="347" t="s">
        <v>479</v>
      </c>
      <c r="C31" s="344">
        <f t="shared" si="0"/>
        <v>0.029999999999972715</v>
      </c>
      <c r="D31" s="247">
        <f t="shared" si="1"/>
        <v>599.9999999994543</v>
      </c>
      <c r="E31" s="344" t="s">
        <v>549</v>
      </c>
      <c r="F31" s="344" t="s">
        <v>541</v>
      </c>
      <c r="G31" s="247" t="s">
        <v>315</v>
      </c>
      <c r="H31" s="249">
        <f t="shared" si="2"/>
        <v>0.3333333333336365</v>
      </c>
      <c r="I31" s="63">
        <v>0.95</v>
      </c>
      <c r="J31" s="242">
        <f t="shared" si="3"/>
        <v>631.5789473678467</v>
      </c>
      <c r="K31" s="9"/>
      <c r="L31" s="9"/>
      <c r="M31" s="9"/>
      <c r="O31" s="47"/>
      <c r="P31" s="410"/>
      <c r="Q31" s="411"/>
      <c r="R31" s="51"/>
      <c r="S31" s="52"/>
      <c r="T31" s="51"/>
      <c r="U31" s="52"/>
      <c r="V31" s="51"/>
      <c r="W31" s="55"/>
      <c r="X31" s="52"/>
      <c r="Y31" s="55"/>
      <c r="Z31" s="52"/>
      <c r="AC31" s="166"/>
      <c r="AD31" s="166"/>
      <c r="AE31" s="166"/>
      <c r="AF31" s="166"/>
      <c r="AG31" s="166"/>
      <c r="AH31" s="313"/>
      <c r="AI31" s="313"/>
      <c r="AJ31" s="166"/>
      <c r="AK31" s="166"/>
    </row>
    <row r="32" spans="1:37" ht="15">
      <c r="A32" s="17" t="s">
        <v>37</v>
      </c>
      <c r="B32" s="347" t="s">
        <v>480</v>
      </c>
      <c r="C32" s="344">
        <f t="shared" si="0"/>
        <v>0.030000000000086402</v>
      </c>
      <c r="D32" s="247">
        <f t="shared" si="1"/>
        <v>600.000000001728</v>
      </c>
      <c r="E32" s="344" t="s">
        <v>550</v>
      </c>
      <c r="F32" s="344" t="s">
        <v>541</v>
      </c>
      <c r="G32" s="247" t="s">
        <v>315</v>
      </c>
      <c r="H32" s="249">
        <f t="shared" si="2"/>
        <v>0.3333333333323733</v>
      </c>
      <c r="I32" s="63">
        <v>0.95</v>
      </c>
      <c r="J32" s="242">
        <f t="shared" si="3"/>
        <v>631.57894737024</v>
      </c>
      <c r="K32" s="9"/>
      <c r="L32" s="9"/>
      <c r="M32" s="9"/>
      <c r="O32" s="69">
        <v>1</v>
      </c>
      <c r="P32" s="412"/>
      <c r="Q32" s="413"/>
      <c r="R32" s="61"/>
      <c r="S32" s="59"/>
      <c r="T32" s="61"/>
      <c r="U32" s="59"/>
      <c r="V32" s="61"/>
      <c r="W32" s="62"/>
      <c r="X32" s="59"/>
      <c r="Y32" s="62"/>
      <c r="Z32" s="59"/>
      <c r="AC32" s="166"/>
      <c r="AD32" s="206"/>
      <c r="AE32" s="323"/>
      <c r="AF32" s="323"/>
      <c r="AG32" s="281"/>
      <c r="AH32" s="363"/>
      <c r="AI32" s="363"/>
      <c r="AJ32" s="278"/>
      <c r="AK32" s="361"/>
    </row>
    <row r="33" spans="1:37" ht="15">
      <c r="A33" s="17" t="s">
        <v>38</v>
      </c>
      <c r="B33" s="347" t="s">
        <v>481</v>
      </c>
      <c r="C33" s="344">
        <f t="shared" si="0"/>
        <v>0.029999999999972715</v>
      </c>
      <c r="D33" s="247">
        <f t="shared" si="1"/>
        <v>599.9999999994543</v>
      </c>
      <c r="E33" s="344" t="s">
        <v>494</v>
      </c>
      <c r="F33" s="344" t="s">
        <v>542</v>
      </c>
      <c r="G33" s="247" t="s">
        <v>316</v>
      </c>
      <c r="H33" s="249">
        <f t="shared" si="2"/>
        <v>1.0000000000009095</v>
      </c>
      <c r="I33" s="63">
        <v>0.71</v>
      </c>
      <c r="J33" s="242">
        <f t="shared" si="3"/>
        <v>845.0704225344427</v>
      </c>
      <c r="K33" s="9"/>
      <c r="L33" s="9"/>
      <c r="M33" s="9"/>
      <c r="O33" s="69">
        <v>2</v>
      </c>
      <c r="P33" s="61"/>
      <c r="Q33" s="59"/>
      <c r="R33" s="61"/>
      <c r="S33" s="59"/>
      <c r="T33" s="61"/>
      <c r="U33" s="59"/>
      <c r="V33" s="61"/>
      <c r="W33" s="62"/>
      <c r="X33" s="59"/>
      <c r="Y33" s="62"/>
      <c r="Z33" s="59"/>
      <c r="AC33" s="166"/>
      <c r="AD33" s="206"/>
      <c r="AE33" s="323"/>
      <c r="AF33" s="323"/>
      <c r="AG33" s="281"/>
      <c r="AH33" s="333"/>
      <c r="AI33" s="333"/>
      <c r="AJ33" s="278"/>
      <c r="AK33" s="361"/>
    </row>
    <row r="34" spans="1:37" ht="15">
      <c r="A34" s="17" t="s">
        <v>39</v>
      </c>
      <c r="B34" s="347" t="s">
        <v>482</v>
      </c>
      <c r="C34" s="344">
        <f t="shared" si="0"/>
        <v>0.03999999999996362</v>
      </c>
      <c r="D34" s="247">
        <f t="shared" si="1"/>
        <v>799.9999999992724</v>
      </c>
      <c r="E34" s="344" t="s">
        <v>495</v>
      </c>
      <c r="F34" s="344" t="s">
        <v>321</v>
      </c>
      <c r="G34" s="247" t="s">
        <v>535</v>
      </c>
      <c r="H34" s="249">
        <f t="shared" si="2"/>
        <v>0.5000000000004547</v>
      </c>
      <c r="I34" s="63">
        <v>0.89</v>
      </c>
      <c r="J34" s="242">
        <f t="shared" si="3"/>
        <v>898.8764044935645</v>
      </c>
      <c r="K34" s="9"/>
      <c r="L34" s="9"/>
      <c r="M34" s="9"/>
      <c r="O34" s="69">
        <v>3</v>
      </c>
      <c r="P34" s="61"/>
      <c r="Q34" s="59"/>
      <c r="R34" s="61"/>
      <c r="S34" s="59"/>
      <c r="T34" s="61"/>
      <c r="U34" s="59"/>
      <c r="V34" s="61"/>
      <c r="W34" s="62"/>
      <c r="X34" s="59"/>
      <c r="Y34" s="62"/>
      <c r="Z34" s="59"/>
      <c r="AC34" s="166"/>
      <c r="AD34" s="206"/>
      <c r="AE34" s="323"/>
      <c r="AF34" s="323"/>
      <c r="AG34" s="281"/>
      <c r="AH34" s="333"/>
      <c r="AI34" s="333"/>
      <c r="AJ34" s="278"/>
      <c r="AK34" s="361"/>
    </row>
    <row r="35" spans="1:37" ht="15">
      <c r="A35" s="17" t="s">
        <v>40</v>
      </c>
      <c r="B35" s="347" t="s">
        <v>483</v>
      </c>
      <c r="C35" s="344">
        <f t="shared" si="0"/>
        <v>0.03999999999996362</v>
      </c>
      <c r="D35" s="247">
        <f t="shared" si="1"/>
        <v>799.9999999992724</v>
      </c>
      <c r="E35" s="344" t="s">
        <v>496</v>
      </c>
      <c r="F35" s="344" t="s">
        <v>542</v>
      </c>
      <c r="G35" s="247" t="s">
        <v>316</v>
      </c>
      <c r="H35" s="249">
        <f t="shared" si="2"/>
        <v>0.7500000000006821</v>
      </c>
      <c r="I35" s="63">
        <v>0.8</v>
      </c>
      <c r="J35" s="242">
        <f t="shared" si="3"/>
        <v>999.9999999990905</v>
      </c>
      <c r="K35" s="9"/>
      <c r="L35" s="9"/>
      <c r="M35" s="9"/>
      <c r="O35" s="69">
        <v>4</v>
      </c>
      <c r="P35" s="61"/>
      <c r="Q35" s="59"/>
      <c r="R35" s="61"/>
      <c r="S35" s="59"/>
      <c r="T35" s="61"/>
      <c r="U35" s="59"/>
      <c r="V35" s="61"/>
      <c r="W35" s="62"/>
      <c r="X35" s="59"/>
      <c r="Y35" s="62"/>
      <c r="Z35" s="59"/>
      <c r="AC35" s="166"/>
      <c r="AD35" s="206"/>
      <c r="AE35" s="323"/>
      <c r="AF35" s="323"/>
      <c r="AG35" s="281"/>
      <c r="AH35" s="333"/>
      <c r="AI35" s="333"/>
      <c r="AJ35" s="278"/>
      <c r="AK35" s="361"/>
    </row>
    <row r="36" spans="1:37" ht="15">
      <c r="A36" s="17" t="s">
        <v>41</v>
      </c>
      <c r="B36" s="347" t="s">
        <v>484</v>
      </c>
      <c r="C36" s="344">
        <f t="shared" si="0"/>
        <v>0.04000000000007731</v>
      </c>
      <c r="D36" s="247">
        <f t="shared" si="1"/>
        <v>800.0000000015461</v>
      </c>
      <c r="E36" s="344" t="s">
        <v>497</v>
      </c>
      <c r="F36" s="344" t="s">
        <v>541</v>
      </c>
      <c r="G36" s="247" t="s">
        <v>315</v>
      </c>
      <c r="H36" s="249">
        <f t="shared" si="2"/>
        <v>0.24999999999951683</v>
      </c>
      <c r="I36" s="63">
        <v>0.97</v>
      </c>
      <c r="J36" s="242">
        <f t="shared" si="3"/>
        <v>824.7422680428311</v>
      </c>
      <c r="K36" s="9"/>
      <c r="L36" s="9"/>
      <c r="M36" s="9"/>
      <c r="O36" s="69">
        <v>5</v>
      </c>
      <c r="P36" s="61"/>
      <c r="Q36" s="59"/>
      <c r="R36" s="61"/>
      <c r="S36" s="59"/>
      <c r="T36" s="61"/>
      <c r="U36" s="59"/>
      <c r="V36" s="61"/>
      <c r="W36" s="62"/>
      <c r="X36" s="59"/>
      <c r="Y36" s="62"/>
      <c r="Z36" s="59"/>
      <c r="AC36" s="166"/>
      <c r="AD36" s="206"/>
      <c r="AE36" s="323"/>
      <c r="AF36" s="323"/>
      <c r="AG36" s="281"/>
      <c r="AH36" s="333"/>
      <c r="AI36" s="333"/>
      <c r="AJ36" s="278"/>
      <c r="AK36" s="361"/>
    </row>
    <row r="37" spans="1:37" ht="15">
      <c r="A37" s="17" t="s">
        <v>42</v>
      </c>
      <c r="B37" s="347" t="s">
        <v>485</v>
      </c>
      <c r="C37" s="344">
        <f t="shared" si="0"/>
        <v>0.03999999999996362</v>
      </c>
      <c r="D37" s="247">
        <f t="shared" si="1"/>
        <v>799.9999999992724</v>
      </c>
      <c r="E37" s="344" t="s">
        <v>551</v>
      </c>
      <c r="F37" s="344" t="s">
        <v>321</v>
      </c>
      <c r="G37" s="247" t="s">
        <v>535</v>
      </c>
      <c r="H37" s="249">
        <f t="shared" si="2"/>
        <v>0.5000000000004547</v>
      </c>
      <c r="I37" s="63">
        <v>0.89</v>
      </c>
      <c r="J37" s="242">
        <f t="shared" si="3"/>
        <v>898.8764044935645</v>
      </c>
      <c r="K37" s="9"/>
      <c r="L37" s="9"/>
      <c r="M37" s="9"/>
      <c r="O37" s="69">
        <v>6</v>
      </c>
      <c r="P37" s="61"/>
      <c r="Q37" s="59"/>
      <c r="R37" s="61"/>
      <c r="S37" s="59"/>
      <c r="T37" s="61"/>
      <c r="U37" s="59"/>
      <c r="V37" s="61"/>
      <c r="W37" s="62"/>
      <c r="X37" s="59"/>
      <c r="Y37" s="62"/>
      <c r="Z37" s="59"/>
      <c r="AC37" s="166"/>
      <c r="AD37" s="206"/>
      <c r="AE37" s="323"/>
      <c r="AF37" s="323"/>
      <c r="AG37" s="281"/>
      <c r="AH37" s="333"/>
      <c r="AI37" s="333"/>
      <c r="AJ37" s="278"/>
      <c r="AK37" s="361"/>
    </row>
    <row r="38" spans="1:37" ht="15">
      <c r="A38" s="17" t="s">
        <v>43</v>
      </c>
      <c r="B38" s="347" t="s">
        <v>486</v>
      </c>
      <c r="C38" s="344">
        <f t="shared" si="0"/>
        <v>0.03999999999996362</v>
      </c>
      <c r="D38" s="247">
        <f t="shared" si="1"/>
        <v>799.9999999992724</v>
      </c>
      <c r="E38" s="344" t="s">
        <v>552</v>
      </c>
      <c r="F38" s="344" t="s">
        <v>321</v>
      </c>
      <c r="G38" s="247" t="s">
        <v>535</v>
      </c>
      <c r="H38" s="249">
        <f t="shared" si="2"/>
        <v>0.5000000000004547</v>
      </c>
      <c r="I38" s="63">
        <v>0.89</v>
      </c>
      <c r="J38" s="242">
        <f t="shared" si="3"/>
        <v>898.8764044935645</v>
      </c>
      <c r="K38" s="9"/>
      <c r="L38" s="9"/>
      <c r="M38" s="9"/>
      <c r="O38" s="69"/>
      <c r="P38" s="61"/>
      <c r="Q38" s="59"/>
      <c r="R38" s="61"/>
      <c r="S38" s="59"/>
      <c r="T38" s="61"/>
      <c r="U38" s="59"/>
      <c r="V38" s="61"/>
      <c r="W38" s="62"/>
      <c r="X38" s="59"/>
      <c r="Y38" s="62"/>
      <c r="Z38" s="59"/>
      <c r="AC38" s="166"/>
      <c r="AD38" s="206"/>
      <c r="AE38" s="323"/>
      <c r="AF38" s="323"/>
      <c r="AG38" s="281"/>
      <c r="AH38" s="333"/>
      <c r="AI38" s="333"/>
      <c r="AJ38" s="278"/>
      <c r="AK38" s="361"/>
    </row>
    <row r="39" spans="1:37" ht="15">
      <c r="A39" s="17" t="s">
        <v>44</v>
      </c>
      <c r="B39" s="347" t="s">
        <v>487</v>
      </c>
      <c r="C39" s="344">
        <f t="shared" si="0"/>
        <v>0.04000000000007731</v>
      </c>
      <c r="D39" s="247">
        <f t="shared" si="1"/>
        <v>800.0000000015461</v>
      </c>
      <c r="E39" s="344" t="s">
        <v>498</v>
      </c>
      <c r="F39" s="344" t="s">
        <v>321</v>
      </c>
      <c r="G39" s="247" t="s">
        <v>535</v>
      </c>
      <c r="H39" s="249">
        <f t="shared" si="2"/>
        <v>0.49999999999903366</v>
      </c>
      <c r="I39" s="63">
        <v>0.89</v>
      </c>
      <c r="J39" s="242">
        <f t="shared" si="3"/>
        <v>898.8764044961192</v>
      </c>
      <c r="K39" s="9"/>
      <c r="L39" s="9"/>
      <c r="M39" s="9"/>
      <c r="O39" s="69"/>
      <c r="P39" s="61"/>
      <c r="Q39" s="59"/>
      <c r="R39" s="61"/>
      <c r="S39" s="59"/>
      <c r="T39" s="61"/>
      <c r="U39" s="59"/>
      <c r="V39" s="61"/>
      <c r="W39" s="62"/>
      <c r="X39" s="59"/>
      <c r="Y39" s="62"/>
      <c r="Z39" s="59"/>
      <c r="AC39" s="166"/>
      <c r="AD39" s="206"/>
      <c r="AE39" s="323"/>
      <c r="AF39" s="323"/>
      <c r="AG39" s="281"/>
      <c r="AH39" s="333"/>
      <c r="AI39" s="333"/>
      <c r="AJ39" s="278"/>
      <c r="AK39" s="361"/>
    </row>
    <row r="40" spans="1:37" ht="15">
      <c r="A40" s="17" t="s">
        <v>45</v>
      </c>
      <c r="B40" s="347" t="s">
        <v>488</v>
      </c>
      <c r="C40" s="344">
        <f t="shared" si="0"/>
        <v>0.029999999999972715</v>
      </c>
      <c r="D40" s="247">
        <f t="shared" si="1"/>
        <v>599.9999999994543</v>
      </c>
      <c r="E40" s="344" t="s">
        <v>499</v>
      </c>
      <c r="F40" s="344" t="s">
        <v>541</v>
      </c>
      <c r="G40" s="247" t="s">
        <v>315</v>
      </c>
      <c r="H40" s="249">
        <f t="shared" si="2"/>
        <v>0.3333333333336365</v>
      </c>
      <c r="I40" s="63">
        <v>0.95</v>
      </c>
      <c r="J40" s="242">
        <f t="shared" si="3"/>
        <v>631.5789473678467</v>
      </c>
      <c r="K40" s="9"/>
      <c r="L40" s="9"/>
      <c r="M40" s="9"/>
      <c r="O40" s="69"/>
      <c r="P40" s="61"/>
      <c r="Q40" s="59"/>
      <c r="R40" s="61"/>
      <c r="S40" s="59"/>
      <c r="T40" s="61"/>
      <c r="U40" s="59"/>
      <c r="V40" s="61"/>
      <c r="W40" s="62"/>
      <c r="X40" s="59"/>
      <c r="Y40" s="62"/>
      <c r="Z40" s="59"/>
      <c r="AC40" s="166"/>
      <c r="AD40" s="206"/>
      <c r="AE40" s="323"/>
      <c r="AF40" s="323"/>
      <c r="AG40" s="281"/>
      <c r="AH40" s="333"/>
      <c r="AI40" s="333"/>
      <c r="AJ40" s="278"/>
      <c r="AK40" s="361"/>
    </row>
    <row r="41" spans="1:37" ht="15">
      <c r="A41" s="17" t="s">
        <v>46</v>
      </c>
      <c r="B41" s="347" t="s">
        <v>489</v>
      </c>
      <c r="C41" s="344">
        <f t="shared" si="0"/>
        <v>0.03999999999996362</v>
      </c>
      <c r="D41" s="247">
        <f t="shared" si="1"/>
        <v>799.9999999992724</v>
      </c>
      <c r="E41" s="344" t="s">
        <v>500</v>
      </c>
      <c r="F41" s="344" t="s">
        <v>321</v>
      </c>
      <c r="G41" s="247" t="s">
        <v>535</v>
      </c>
      <c r="H41" s="249">
        <f t="shared" si="2"/>
        <v>0.5000000000004547</v>
      </c>
      <c r="I41" s="63">
        <v>0.89</v>
      </c>
      <c r="J41" s="242">
        <f t="shared" si="3"/>
        <v>898.8764044935645</v>
      </c>
      <c r="K41" s="9"/>
      <c r="L41" s="9"/>
      <c r="M41" s="9"/>
      <c r="O41" t="s">
        <v>104</v>
      </c>
      <c r="AC41" s="166"/>
      <c r="AD41" s="206"/>
      <c r="AE41" s="323"/>
      <c r="AF41" s="323"/>
      <c r="AG41" s="281"/>
      <c r="AH41" s="333"/>
      <c r="AI41" s="333"/>
      <c r="AJ41" s="278"/>
      <c r="AK41" s="361"/>
    </row>
    <row r="42" spans="1:37" ht="15">
      <c r="A42" s="17" t="s">
        <v>47</v>
      </c>
      <c r="B42" s="347" t="s">
        <v>490</v>
      </c>
      <c r="C42" s="344">
        <f t="shared" si="0"/>
        <v>0.04000000000007731</v>
      </c>
      <c r="D42" s="247">
        <f t="shared" si="1"/>
        <v>800.0000000015461</v>
      </c>
      <c r="E42" s="344" t="s">
        <v>501</v>
      </c>
      <c r="F42" s="344" t="s">
        <v>321</v>
      </c>
      <c r="G42" s="247" t="s">
        <v>535</v>
      </c>
      <c r="H42" s="249">
        <f t="shared" si="2"/>
        <v>0.49999999999903366</v>
      </c>
      <c r="I42" s="63">
        <v>0.89</v>
      </c>
      <c r="J42" s="242">
        <f t="shared" si="3"/>
        <v>898.8764044961192</v>
      </c>
      <c r="K42" s="9"/>
      <c r="L42" s="9"/>
      <c r="M42" s="9"/>
      <c r="P42" s="5"/>
      <c r="Q42" s="5"/>
      <c r="R42" s="5"/>
      <c r="S42" s="5"/>
      <c r="T42" s="5"/>
      <c r="U42" s="5"/>
      <c r="V42" s="5"/>
      <c r="W42" s="5"/>
      <c r="X42" s="5"/>
      <c r="AC42" s="166"/>
      <c r="AD42" s="206"/>
      <c r="AE42" s="323"/>
      <c r="AF42" s="323"/>
      <c r="AG42" s="281"/>
      <c r="AH42" s="333"/>
      <c r="AI42" s="333"/>
      <c r="AJ42" s="278"/>
      <c r="AK42" s="361"/>
    </row>
    <row r="43" spans="1:37" ht="15">
      <c r="A43" s="17" t="s">
        <v>48</v>
      </c>
      <c r="B43" s="347" t="s">
        <v>491</v>
      </c>
      <c r="C43" s="344">
        <f t="shared" si="0"/>
        <v>0.03999999999996362</v>
      </c>
      <c r="D43" s="247">
        <f t="shared" si="1"/>
        <v>799.9999999992724</v>
      </c>
      <c r="E43" s="344" t="s">
        <v>502</v>
      </c>
      <c r="F43" s="344" t="s">
        <v>321</v>
      </c>
      <c r="G43" s="247" t="s">
        <v>535</v>
      </c>
      <c r="H43" s="249">
        <f t="shared" si="2"/>
        <v>0.5000000000004547</v>
      </c>
      <c r="I43" s="63">
        <v>0.89</v>
      </c>
      <c r="J43" s="242">
        <f t="shared" si="3"/>
        <v>898.8764044935645</v>
      </c>
      <c r="K43" s="9"/>
      <c r="L43" s="9"/>
      <c r="M43" s="9"/>
      <c r="AC43" s="166"/>
      <c r="AD43" s="206"/>
      <c r="AE43" s="323"/>
      <c r="AF43" s="323"/>
      <c r="AG43" s="281"/>
      <c r="AH43" s="333"/>
      <c r="AI43" s="333"/>
      <c r="AJ43" s="278"/>
      <c r="AK43" s="361"/>
    </row>
    <row r="44" spans="1:37" ht="15">
      <c r="A44" s="17" t="s">
        <v>49</v>
      </c>
      <c r="B44" s="347" t="s">
        <v>518</v>
      </c>
      <c r="C44" s="348">
        <f aca="true" t="shared" si="4" ref="C44:C49">D44/20000</f>
        <v>0.03</v>
      </c>
      <c r="D44" s="242">
        <v>600</v>
      </c>
      <c r="E44" s="344" t="s">
        <v>553</v>
      </c>
      <c r="F44" s="344" t="s">
        <v>321</v>
      </c>
      <c r="G44" s="247" t="s">
        <v>535</v>
      </c>
      <c r="H44" s="249">
        <f t="shared" si="2"/>
        <v>0.6666666666666666</v>
      </c>
      <c r="I44" s="63">
        <v>0.83</v>
      </c>
      <c r="J44" s="242">
        <f t="shared" si="3"/>
        <v>722.8915662650603</v>
      </c>
      <c r="K44" s="9"/>
      <c r="L44" s="9"/>
      <c r="M44" s="9"/>
      <c r="O44" s="72"/>
      <c r="P44" s="3"/>
      <c r="Q44" s="72"/>
      <c r="R44" s="3"/>
      <c r="S44" s="3"/>
      <c r="T44" s="3"/>
      <c r="U44" s="3"/>
      <c r="V44" s="3"/>
      <c r="W44" s="3"/>
      <c r="X44" s="3"/>
      <c r="Y44" s="3"/>
      <c r="Z44" s="3"/>
      <c r="AC44" s="166"/>
      <c r="AD44" s="206"/>
      <c r="AE44" s="323"/>
      <c r="AF44" s="323"/>
      <c r="AG44" s="281"/>
      <c r="AH44" s="333"/>
      <c r="AI44" s="333"/>
      <c r="AJ44" s="278"/>
      <c r="AK44" s="361"/>
    </row>
    <row r="45" spans="1:37" ht="15">
      <c r="A45" s="17" t="s">
        <v>50</v>
      </c>
      <c r="B45" s="347" t="s">
        <v>519</v>
      </c>
      <c r="C45" s="348">
        <f t="shared" si="4"/>
        <v>0.04</v>
      </c>
      <c r="D45" s="242">
        <v>800</v>
      </c>
      <c r="E45" s="344" t="s">
        <v>503</v>
      </c>
      <c r="F45" s="344" t="s">
        <v>542</v>
      </c>
      <c r="G45" s="247" t="s">
        <v>316</v>
      </c>
      <c r="H45" s="249">
        <f t="shared" si="2"/>
        <v>0.75</v>
      </c>
      <c r="I45" s="63">
        <v>0.8</v>
      </c>
      <c r="J45" s="242">
        <f t="shared" si="3"/>
        <v>1000</v>
      </c>
      <c r="K45" s="9"/>
      <c r="L45" s="9"/>
      <c r="M45" s="9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C45" s="166"/>
      <c r="AD45" s="206"/>
      <c r="AE45" s="323"/>
      <c r="AF45" s="323"/>
      <c r="AG45" s="281"/>
      <c r="AH45" s="333"/>
      <c r="AI45" s="333"/>
      <c r="AJ45" s="278"/>
      <c r="AK45" s="361"/>
    </row>
    <row r="46" spans="1:37" ht="15">
      <c r="A46" s="17" t="s">
        <v>51</v>
      </c>
      <c r="B46" s="347" t="s">
        <v>520</v>
      </c>
      <c r="C46" s="348">
        <f t="shared" si="4"/>
        <v>0.04</v>
      </c>
      <c r="D46" s="242">
        <v>800</v>
      </c>
      <c r="E46" s="344" t="s">
        <v>554</v>
      </c>
      <c r="F46" s="344" t="s">
        <v>541</v>
      </c>
      <c r="G46" s="247" t="s">
        <v>315</v>
      </c>
      <c r="H46" s="249">
        <f t="shared" si="2"/>
        <v>0.25</v>
      </c>
      <c r="I46" s="63">
        <v>0.97</v>
      </c>
      <c r="J46" s="242">
        <f t="shared" si="3"/>
        <v>824.7422680412371</v>
      </c>
      <c r="K46" s="9"/>
      <c r="L46" s="9"/>
      <c r="M46" s="9"/>
      <c r="P46" s="5" t="s">
        <v>105</v>
      </c>
      <c r="Q46" s="5"/>
      <c r="R46" s="5"/>
      <c r="S46" s="5"/>
      <c r="T46" s="5"/>
      <c r="U46" s="5"/>
      <c r="V46" s="5"/>
      <c r="W46" s="5"/>
      <c r="X46" s="5"/>
      <c r="AC46" s="166"/>
      <c r="AD46" s="206"/>
      <c r="AE46" s="323"/>
      <c r="AF46" s="323"/>
      <c r="AG46" s="281"/>
      <c r="AH46" s="333"/>
      <c r="AI46" s="333"/>
      <c r="AJ46" s="278"/>
      <c r="AK46" s="361"/>
    </row>
    <row r="47" spans="1:37" ht="15">
      <c r="A47" s="17" t="s">
        <v>52</v>
      </c>
      <c r="B47" s="347" t="s">
        <v>521</v>
      </c>
      <c r="C47" s="348">
        <f t="shared" si="4"/>
        <v>0.04</v>
      </c>
      <c r="D47" s="242">
        <v>800</v>
      </c>
      <c r="E47" s="344" t="s">
        <v>504</v>
      </c>
      <c r="F47" s="344" t="s">
        <v>541</v>
      </c>
      <c r="G47" s="247" t="s">
        <v>315</v>
      </c>
      <c r="H47" s="249">
        <f t="shared" si="2"/>
        <v>0.25</v>
      </c>
      <c r="I47" s="63">
        <v>0.97</v>
      </c>
      <c r="J47" s="242">
        <f t="shared" si="3"/>
        <v>824.7422680412371</v>
      </c>
      <c r="K47" s="9"/>
      <c r="L47" s="9"/>
      <c r="M47" s="9"/>
      <c r="AC47" s="166"/>
      <c r="AD47" s="206"/>
      <c r="AE47" s="323"/>
      <c r="AF47" s="323"/>
      <c r="AG47" s="281"/>
      <c r="AH47" s="333"/>
      <c r="AI47" s="333"/>
      <c r="AJ47" s="278"/>
      <c r="AK47" s="361"/>
    </row>
    <row r="48" spans="1:37" ht="15">
      <c r="A48" s="17" t="s">
        <v>53</v>
      </c>
      <c r="B48" s="347" t="s">
        <v>492</v>
      </c>
      <c r="C48" s="348">
        <f t="shared" si="4"/>
        <v>0.03</v>
      </c>
      <c r="D48" s="242">
        <v>600</v>
      </c>
      <c r="E48" s="344" t="s">
        <v>555</v>
      </c>
      <c r="F48" s="344" t="s">
        <v>541</v>
      </c>
      <c r="G48" s="247" t="s">
        <v>315</v>
      </c>
      <c r="H48" s="249">
        <f t="shared" si="2"/>
        <v>0.3333333333333333</v>
      </c>
      <c r="I48" s="63">
        <v>0.95</v>
      </c>
      <c r="J48" s="242">
        <f t="shared" si="3"/>
        <v>631.578947368421</v>
      </c>
      <c r="K48" s="9"/>
      <c r="L48" s="9"/>
      <c r="M48" s="9"/>
      <c r="O48" s="71" t="s">
        <v>109</v>
      </c>
      <c r="P48" s="48"/>
      <c r="Q48" s="71" t="s">
        <v>102</v>
      </c>
      <c r="R48" s="48"/>
      <c r="S48" s="53" t="s">
        <v>100</v>
      </c>
      <c r="T48" s="48"/>
      <c r="U48" s="53" t="s">
        <v>106</v>
      </c>
      <c r="V48" s="48"/>
      <c r="W48" s="53" t="s">
        <v>111</v>
      </c>
      <c r="X48" s="54"/>
      <c r="Y48" s="53"/>
      <c r="Z48" s="48"/>
      <c r="AC48" s="166"/>
      <c r="AD48" s="206"/>
      <c r="AE48" s="323"/>
      <c r="AF48" s="323"/>
      <c r="AG48" s="281"/>
      <c r="AH48" s="333"/>
      <c r="AI48" s="333"/>
      <c r="AJ48" s="278"/>
      <c r="AK48" s="361"/>
    </row>
    <row r="49" spans="1:37" ht="15">
      <c r="A49" s="17" t="s">
        <v>54</v>
      </c>
      <c r="B49" s="347" t="s">
        <v>493</v>
      </c>
      <c r="C49" s="348">
        <f t="shared" si="4"/>
        <v>0.02</v>
      </c>
      <c r="D49" s="242">
        <v>400</v>
      </c>
      <c r="E49" s="344" t="s">
        <v>505</v>
      </c>
      <c r="F49" s="344" t="s">
        <v>541</v>
      </c>
      <c r="G49" s="247" t="s">
        <v>315</v>
      </c>
      <c r="H49" s="249">
        <f t="shared" si="2"/>
        <v>0.5</v>
      </c>
      <c r="I49" s="63">
        <v>0.89</v>
      </c>
      <c r="J49" s="242">
        <f t="shared" si="3"/>
        <v>449.438202247191</v>
      </c>
      <c r="K49" s="9"/>
      <c r="L49" s="9"/>
      <c r="M49" s="9"/>
      <c r="O49" s="49"/>
      <c r="P49" s="50"/>
      <c r="Q49" s="49" t="s">
        <v>110</v>
      </c>
      <c r="R49" s="50"/>
      <c r="S49" s="49" t="s">
        <v>101</v>
      </c>
      <c r="T49" s="50"/>
      <c r="U49" s="49" t="s">
        <v>107</v>
      </c>
      <c r="V49" s="50"/>
      <c r="W49" s="49" t="s">
        <v>112</v>
      </c>
      <c r="X49" s="3"/>
      <c r="Y49" s="49" t="s">
        <v>205</v>
      </c>
      <c r="Z49" s="50"/>
      <c r="AC49" s="166"/>
      <c r="AD49" s="206"/>
      <c r="AE49" s="323"/>
      <c r="AF49" s="323"/>
      <c r="AG49" s="281"/>
      <c r="AH49" s="333"/>
      <c r="AI49" s="333"/>
      <c r="AJ49" s="278"/>
      <c r="AK49" s="361"/>
    </row>
    <row r="50" spans="1:37" ht="15">
      <c r="A50" s="74"/>
      <c r="B50" s="75"/>
      <c r="C50" s="75" t="s">
        <v>55</v>
      </c>
      <c r="D50" s="75"/>
      <c r="E50" s="76"/>
      <c r="F50" s="400" t="s">
        <v>71</v>
      </c>
      <c r="G50" s="401"/>
      <c r="H50" s="401"/>
      <c r="I50" s="401"/>
      <c r="J50" s="401"/>
      <c r="K50" s="77" t="s">
        <v>118</v>
      </c>
      <c r="L50" s="78"/>
      <c r="M50" s="79"/>
      <c r="O50" s="49"/>
      <c r="P50" s="50"/>
      <c r="Q50" s="49"/>
      <c r="R50" s="50"/>
      <c r="S50" s="49"/>
      <c r="T50" s="50"/>
      <c r="U50" s="49"/>
      <c r="V50" s="50"/>
      <c r="W50" s="49" t="s">
        <v>113</v>
      </c>
      <c r="X50" s="3"/>
      <c r="Y50" s="49"/>
      <c r="Z50" s="50"/>
      <c r="AC50" s="166"/>
      <c r="AD50" s="206"/>
      <c r="AE50" s="323"/>
      <c r="AF50" s="323"/>
      <c r="AG50" s="281"/>
      <c r="AH50" s="333"/>
      <c r="AI50" s="333"/>
      <c r="AJ50" s="278"/>
      <c r="AK50" s="361"/>
    </row>
    <row r="51" spans="1:37" ht="15">
      <c r="A51" s="80"/>
      <c r="B51" s="389" t="s">
        <v>70</v>
      </c>
      <c r="C51" s="390"/>
      <c r="D51" s="389" t="s">
        <v>56</v>
      </c>
      <c r="E51" s="390"/>
      <c r="F51" s="81" t="s">
        <v>57</v>
      </c>
      <c r="G51" s="81" t="s">
        <v>59</v>
      </c>
      <c r="H51" s="389" t="s">
        <v>61</v>
      </c>
      <c r="I51" s="386"/>
      <c r="J51" s="390"/>
      <c r="K51" s="82" t="s">
        <v>119</v>
      </c>
      <c r="L51" s="83"/>
      <c r="M51" s="84"/>
      <c r="O51" s="51"/>
      <c r="P51" s="52"/>
      <c r="Q51" s="51"/>
      <c r="R51" s="52" t="s">
        <v>263</v>
      </c>
      <c r="S51" s="51"/>
      <c r="T51" s="52"/>
      <c r="U51" s="51"/>
      <c r="V51" s="52"/>
      <c r="W51" s="51" t="s">
        <v>108</v>
      </c>
      <c r="X51" s="55"/>
      <c r="Y51" s="51"/>
      <c r="Z51" s="52"/>
      <c r="AC51" s="166"/>
      <c r="AD51" s="206"/>
      <c r="AE51" s="323"/>
      <c r="AF51" s="323"/>
      <c r="AG51" s="281"/>
      <c r="AH51" s="333"/>
      <c r="AI51" s="333"/>
      <c r="AJ51" s="278"/>
      <c r="AK51" s="361"/>
    </row>
    <row r="52" spans="1:37" ht="15">
      <c r="A52" s="85" t="s">
        <v>62</v>
      </c>
      <c r="B52" s="86"/>
      <c r="C52" s="87"/>
      <c r="D52" s="86"/>
      <c r="E52" s="87"/>
      <c r="F52" s="88" t="s">
        <v>58</v>
      </c>
      <c r="G52" s="88" t="s">
        <v>60</v>
      </c>
      <c r="H52" s="391" t="s">
        <v>26</v>
      </c>
      <c r="I52" s="392"/>
      <c r="J52" s="393"/>
      <c r="K52" s="89" t="s">
        <v>120</v>
      </c>
      <c r="L52" s="90"/>
      <c r="M52" s="91"/>
      <c r="O52" s="396" t="s">
        <v>262</v>
      </c>
      <c r="P52" s="397"/>
      <c r="Q52" s="61"/>
      <c r="R52" s="142">
        <v>0.4</v>
      </c>
      <c r="S52" s="396">
        <v>280</v>
      </c>
      <c r="T52" s="397"/>
      <c r="U52" s="61"/>
      <c r="V52" s="59"/>
      <c r="W52" s="61"/>
      <c r="X52" s="62"/>
      <c r="Y52" s="61"/>
      <c r="Z52" s="59"/>
      <c r="AC52" s="166"/>
      <c r="AD52" s="206"/>
      <c r="AE52" s="323"/>
      <c r="AF52" s="323"/>
      <c r="AG52" s="281"/>
      <c r="AH52" s="333"/>
      <c r="AI52" s="333"/>
      <c r="AJ52" s="278"/>
      <c r="AK52" s="361"/>
    </row>
    <row r="53" spans="1:37" ht="15">
      <c r="A53" s="13" t="s">
        <v>63</v>
      </c>
      <c r="B53" s="66">
        <f>D26+D27+D28+D29+D30+D31+D32+D33</f>
        <v>4600.000000000364</v>
      </c>
      <c r="C53" s="65"/>
      <c r="D53" s="66">
        <f>G26+G27+G28+G29+G30+G31+G32+G33</f>
        <v>2200</v>
      </c>
      <c r="E53" s="65"/>
      <c r="F53" s="218">
        <f>B53/8</f>
        <v>575.0000000000455</v>
      </c>
      <c r="G53" s="218">
        <f>D53/8</f>
        <v>275</v>
      </c>
      <c r="H53" s="64"/>
      <c r="I53" s="219">
        <v>637</v>
      </c>
      <c r="J53" s="65"/>
      <c r="K53" s="64"/>
      <c r="L53" s="239">
        <f>F53/I53</f>
        <v>0.9026687598116884</v>
      </c>
      <c r="M53" s="65"/>
      <c r="O53" s="396" t="s">
        <v>262</v>
      </c>
      <c r="P53" s="397"/>
      <c r="Q53" s="61"/>
      <c r="R53" s="142">
        <v>0.4</v>
      </c>
      <c r="S53" s="396">
        <v>300</v>
      </c>
      <c r="T53" s="397"/>
      <c r="U53" s="61"/>
      <c r="V53" s="59"/>
      <c r="W53" s="61"/>
      <c r="X53" s="62"/>
      <c r="Y53" s="61"/>
      <c r="Z53" s="59"/>
      <c r="AC53" s="166"/>
      <c r="AD53" s="206"/>
      <c r="AE53" s="323"/>
      <c r="AF53" s="323"/>
      <c r="AG53" s="281"/>
      <c r="AH53" s="333"/>
      <c r="AI53" s="333"/>
      <c r="AJ53" s="278"/>
      <c r="AK53" s="361"/>
    </row>
    <row r="54" spans="1:37" ht="15">
      <c r="A54" s="13" t="s">
        <v>73</v>
      </c>
      <c r="B54" s="250">
        <f>D34+D35+D36+D37+D38+D39+D40+D41</f>
        <v>6199.999999998909</v>
      </c>
      <c r="C54" s="65"/>
      <c r="D54" s="237">
        <f>G34+G35+G36+G37+G38+G39+G40+G41</f>
        <v>3000</v>
      </c>
      <c r="E54" s="65"/>
      <c r="F54" s="218">
        <f>B54/8</f>
        <v>774.9999999998636</v>
      </c>
      <c r="G54" s="218">
        <f>D54/8</f>
        <v>375</v>
      </c>
      <c r="H54" s="64"/>
      <c r="I54" s="219">
        <v>861</v>
      </c>
      <c r="J54" s="65"/>
      <c r="K54" s="64"/>
      <c r="L54" s="239">
        <f>F54/I54</f>
        <v>0.9001161440184245</v>
      </c>
      <c r="M54" s="65"/>
      <c r="O54" s="396" t="s">
        <v>262</v>
      </c>
      <c r="P54" s="397"/>
      <c r="Q54" s="61"/>
      <c r="R54" s="142">
        <v>0.4</v>
      </c>
      <c r="S54" s="396">
        <v>180</v>
      </c>
      <c r="T54" s="397"/>
      <c r="U54" s="61"/>
      <c r="V54" s="59"/>
      <c r="W54" s="61"/>
      <c r="X54" s="62"/>
      <c r="Y54" s="61"/>
      <c r="Z54" s="59"/>
      <c r="AC54" s="166"/>
      <c r="AD54" s="206"/>
      <c r="AE54" s="323"/>
      <c r="AF54" s="323"/>
      <c r="AG54" s="281"/>
      <c r="AH54" s="333"/>
      <c r="AI54" s="333"/>
      <c r="AJ54" s="278"/>
      <c r="AK54" s="361"/>
    </row>
    <row r="55" spans="1:37" ht="15">
      <c r="A55" s="13" t="s">
        <v>64</v>
      </c>
      <c r="B55" s="66">
        <f>D42+D43+D44+D45+D46+D47+D48+D49</f>
        <v>5600.0000000008185</v>
      </c>
      <c r="C55" s="65"/>
      <c r="D55" s="237">
        <f>G42+G43+G44+G45+G46+G47+G48+G49</f>
        <v>2600</v>
      </c>
      <c r="E55" s="65"/>
      <c r="F55" s="218">
        <f>B55/8</f>
        <v>700.0000000001023</v>
      </c>
      <c r="G55" s="218">
        <f>D55/8</f>
        <v>325</v>
      </c>
      <c r="H55" s="64"/>
      <c r="I55" s="219">
        <v>772</v>
      </c>
      <c r="J55" s="65"/>
      <c r="K55" s="64"/>
      <c r="L55" s="239">
        <f>F55/I55</f>
        <v>0.9067357512954693</v>
      </c>
      <c r="M55" s="65"/>
      <c r="O55" s="396" t="s">
        <v>262</v>
      </c>
      <c r="P55" s="397"/>
      <c r="Q55" s="61"/>
      <c r="R55" s="142">
        <v>0.4</v>
      </c>
      <c r="S55" s="396">
        <v>210</v>
      </c>
      <c r="T55" s="397"/>
      <c r="U55" s="61"/>
      <c r="V55" s="59"/>
      <c r="W55" s="61"/>
      <c r="X55" s="62"/>
      <c r="Y55" s="61"/>
      <c r="Z55" s="59"/>
      <c r="AC55" s="166"/>
      <c r="AD55" s="206"/>
      <c r="AE55" s="323"/>
      <c r="AF55" s="323"/>
      <c r="AG55" s="281"/>
      <c r="AH55" s="333"/>
      <c r="AI55" s="333"/>
      <c r="AJ55" s="278"/>
      <c r="AK55" s="361"/>
    </row>
    <row r="56" spans="1:37" ht="15">
      <c r="A56" s="13" t="s">
        <v>74</v>
      </c>
      <c r="B56" s="250">
        <f>D26+D27+D28+D29+D30+D31+D32+D33+D34+D35+D36+D37+D38+D39+D40+D41+D42+D43+D44+D45+D46+D47+D48+D49</f>
        <v>16400.00000000009</v>
      </c>
      <c r="C56" s="65"/>
      <c r="D56" s="237">
        <f>G26+G27+G28+G29+G30+G31+G32+G33+G34+G35+G36+G37+G38+G39+G40+G41+G42+G43+G44+G45+G46+G47+G48+G49</f>
        <v>7800</v>
      </c>
      <c r="E56" s="65"/>
      <c r="F56" s="216">
        <f>B56/24</f>
        <v>683.3333333333371</v>
      </c>
      <c r="G56" s="216">
        <f>D56/24</f>
        <v>325</v>
      </c>
      <c r="H56" s="64"/>
      <c r="I56" s="219">
        <v>757</v>
      </c>
      <c r="J56" s="65"/>
      <c r="K56" s="64"/>
      <c r="L56" s="239">
        <f>F56/I56</f>
        <v>0.9026860413914625</v>
      </c>
      <c r="M56" s="65"/>
      <c r="O56" s="396" t="s">
        <v>262</v>
      </c>
      <c r="P56" s="397"/>
      <c r="Q56" s="61"/>
      <c r="R56" s="142">
        <v>0.4</v>
      </c>
      <c r="S56" s="396">
        <v>340</v>
      </c>
      <c r="T56" s="397"/>
      <c r="U56" s="61"/>
      <c r="V56" s="59"/>
      <c r="W56" s="61"/>
      <c r="X56" s="62"/>
      <c r="Y56" s="61"/>
      <c r="Z56" s="59"/>
      <c r="AC56" s="3"/>
      <c r="AD56" s="166"/>
      <c r="AE56" s="278"/>
      <c r="AF56" s="278"/>
      <c r="AG56" s="281"/>
      <c r="AH56" s="333"/>
      <c r="AI56" s="333"/>
      <c r="AJ56" s="323"/>
      <c r="AK56" s="361"/>
    </row>
    <row r="57" spans="1:37" ht="15">
      <c r="A57" s="10"/>
      <c r="B57" s="11"/>
      <c r="C57" s="11"/>
      <c r="D57" s="11"/>
      <c r="E57" s="7"/>
      <c r="F57" s="5"/>
      <c r="G57" s="5"/>
      <c r="H57" s="5"/>
      <c r="I57" s="5"/>
      <c r="J57" s="5"/>
      <c r="K57" s="5"/>
      <c r="L57" s="5"/>
      <c r="M57" s="5"/>
      <c r="O57" s="396" t="s">
        <v>262</v>
      </c>
      <c r="P57" s="397"/>
      <c r="Q57" s="61"/>
      <c r="R57" s="142">
        <v>0.4</v>
      </c>
      <c r="S57" s="396">
        <v>140</v>
      </c>
      <c r="T57" s="397"/>
      <c r="U57" s="61"/>
      <c r="V57" s="59"/>
      <c r="W57" s="61"/>
      <c r="X57" s="62"/>
      <c r="Y57" s="61"/>
      <c r="Z57" s="59"/>
      <c r="AC57" s="3"/>
      <c r="AD57" s="3"/>
      <c r="AE57" s="3"/>
      <c r="AF57" s="3"/>
      <c r="AG57" s="3"/>
      <c r="AH57" s="3"/>
      <c r="AI57" s="3"/>
      <c r="AJ57" s="3"/>
      <c r="AK57" s="3"/>
    </row>
    <row r="58" spans="1:26" ht="14.25">
      <c r="A58" s="12"/>
      <c r="B58" s="8"/>
      <c r="C58" s="8"/>
      <c r="D58" s="8"/>
      <c r="E58" s="8"/>
      <c r="F58" s="5"/>
      <c r="G58" s="5"/>
      <c r="H58" s="5"/>
      <c r="I58" s="5"/>
      <c r="J58" s="5"/>
      <c r="K58" s="5"/>
      <c r="L58" s="5"/>
      <c r="M58" s="5"/>
      <c r="O58" s="396" t="s">
        <v>262</v>
      </c>
      <c r="P58" s="397"/>
      <c r="Q58" s="61"/>
      <c r="R58" s="142">
        <v>0.4</v>
      </c>
      <c r="S58" s="396">
        <v>300</v>
      </c>
      <c r="T58" s="397"/>
      <c r="U58" s="61"/>
      <c r="V58" s="59"/>
      <c r="W58" s="61"/>
      <c r="X58" s="62"/>
      <c r="Y58" s="61"/>
      <c r="Z58" s="59"/>
    </row>
    <row r="59" spans="1:26" ht="14.25">
      <c r="A59" s="73" t="s">
        <v>65</v>
      </c>
      <c r="B59" s="14"/>
      <c r="C59" s="14"/>
      <c r="D59" s="14"/>
      <c r="E59" s="3"/>
      <c r="J59" s="5"/>
      <c r="K59" s="12"/>
      <c r="L59" s="8"/>
      <c r="M59" s="8"/>
      <c r="N59" s="3"/>
      <c r="O59" s="396"/>
      <c r="P59" s="397"/>
      <c r="Q59" s="61"/>
      <c r="R59" s="59"/>
      <c r="S59" s="396">
        <v>1750</v>
      </c>
      <c r="T59" s="397"/>
      <c r="U59" s="61"/>
      <c r="V59" s="59"/>
      <c r="W59" s="61"/>
      <c r="X59" s="62"/>
      <c r="Y59" s="61"/>
      <c r="Z59" s="59"/>
    </row>
    <row r="60" spans="1:26" ht="14.25">
      <c r="A60" s="2" t="s">
        <v>66</v>
      </c>
      <c r="B60" s="3"/>
      <c r="C60" s="3"/>
      <c r="D60" s="3"/>
      <c r="E60" s="3"/>
      <c r="G60" t="s">
        <v>117</v>
      </c>
      <c r="J60" s="5"/>
      <c r="K60" s="12"/>
      <c r="L60" s="8"/>
      <c r="M60" s="8"/>
      <c r="N60" s="3"/>
      <c r="O60" s="396"/>
      <c r="P60" s="397"/>
      <c r="Q60" s="61"/>
      <c r="R60" s="59"/>
      <c r="S60" s="396"/>
      <c r="T60" s="397"/>
      <c r="U60" s="61"/>
      <c r="V60" s="59"/>
      <c r="W60" s="61"/>
      <c r="X60" s="62"/>
      <c r="Y60" s="61"/>
      <c r="Z60" s="59"/>
    </row>
    <row r="61" spans="1:14" ht="14.25">
      <c r="A61" s="2"/>
      <c r="B61" s="1" t="s">
        <v>68</v>
      </c>
      <c r="J61" s="5"/>
      <c r="K61" s="8"/>
      <c r="L61" s="8"/>
      <c r="M61" s="8"/>
      <c r="N61" s="3"/>
    </row>
    <row r="62" spans="1:13" ht="14.25">
      <c r="A62" s="2" t="s">
        <v>67</v>
      </c>
      <c r="G62" t="s">
        <v>117</v>
      </c>
      <c r="J62" s="5"/>
      <c r="K62" s="5"/>
      <c r="L62" s="5"/>
      <c r="M62" s="5"/>
    </row>
    <row r="63" spans="2:23" ht="14.25">
      <c r="B63" s="1" t="s">
        <v>68</v>
      </c>
      <c r="J63" s="5"/>
      <c r="K63" s="5"/>
      <c r="L63" s="5"/>
      <c r="M63" s="5"/>
      <c r="O63" t="s">
        <v>115</v>
      </c>
      <c r="W63" t="s">
        <v>264</v>
      </c>
    </row>
    <row r="64" spans="1:19" ht="14.25">
      <c r="A64" s="2" t="s">
        <v>69</v>
      </c>
      <c r="G64" t="s">
        <v>117</v>
      </c>
      <c r="J64" s="5"/>
      <c r="K64" s="5"/>
      <c r="L64" s="5"/>
      <c r="M64" s="5"/>
      <c r="S64" s="1" t="s">
        <v>116</v>
      </c>
    </row>
    <row r="65" spans="2:13" ht="14.25">
      <c r="B65" s="1" t="s">
        <v>68</v>
      </c>
      <c r="J65" s="5"/>
      <c r="K65" s="5"/>
      <c r="L65" s="5"/>
      <c r="M65" s="5"/>
    </row>
    <row r="66" spans="1:13" ht="14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26" ht="14.25">
      <c r="A67" t="s">
        <v>0</v>
      </c>
      <c r="H67" s="5" t="s">
        <v>133</v>
      </c>
      <c r="I67" s="5"/>
      <c r="J67" s="5"/>
      <c r="K67" s="5"/>
      <c r="L67" s="5"/>
      <c r="M67" s="5"/>
      <c r="O67" s="5"/>
      <c r="P67" s="5"/>
      <c r="Q67" s="5" t="s">
        <v>76</v>
      </c>
      <c r="R67" s="5"/>
      <c r="S67" s="5"/>
      <c r="T67" s="5"/>
      <c r="U67" s="5"/>
      <c r="V67" s="5"/>
      <c r="W67" s="5"/>
      <c r="X67" s="5"/>
      <c r="Y67" s="5"/>
      <c r="Z67" s="5"/>
    </row>
    <row r="68" spans="1:37" ht="14.25">
      <c r="A68" s="1" t="s">
        <v>72</v>
      </c>
      <c r="H68" s="5" t="s">
        <v>134</v>
      </c>
      <c r="I68" s="5"/>
      <c r="J68" s="5"/>
      <c r="K68" s="5"/>
      <c r="L68" s="5"/>
      <c r="M68" s="5"/>
      <c r="O68" s="5"/>
      <c r="P68" s="5"/>
      <c r="Q68" s="5"/>
      <c r="R68" s="5"/>
      <c r="S68" s="5"/>
      <c r="T68" s="5"/>
      <c r="U68" s="5"/>
      <c r="V68" s="5"/>
      <c r="W68" s="20"/>
      <c r="X68" s="20"/>
      <c r="Y68" s="5"/>
      <c r="Z68" s="5"/>
      <c r="AC68" s="14"/>
      <c r="AD68" s="14"/>
      <c r="AE68" s="3"/>
      <c r="AF68" s="3"/>
      <c r="AG68" s="3"/>
      <c r="AH68" s="3"/>
      <c r="AI68" s="3"/>
      <c r="AJ68" s="3"/>
      <c r="AK68" s="3"/>
    </row>
    <row r="69" spans="1:37" ht="15">
      <c r="A69" s="4"/>
      <c r="B69" s="4"/>
      <c r="C69" s="4"/>
      <c r="D69" s="4"/>
      <c r="E69" s="4"/>
      <c r="H69" s="5" t="s">
        <v>225</v>
      </c>
      <c r="I69" s="5"/>
      <c r="J69" s="5"/>
      <c r="K69" s="5"/>
      <c r="L69" s="5"/>
      <c r="M69" s="5"/>
      <c r="O69" s="5"/>
      <c r="P69" s="5"/>
      <c r="Q69" s="5"/>
      <c r="R69" s="5"/>
      <c r="S69" s="5" t="s">
        <v>95</v>
      </c>
      <c r="T69" s="4"/>
      <c r="U69" s="4"/>
      <c r="V69" s="4"/>
      <c r="W69" s="20"/>
      <c r="X69" s="20"/>
      <c r="Y69" s="5"/>
      <c r="Z69" s="5"/>
      <c r="AC69" s="166"/>
      <c r="AD69" s="166"/>
      <c r="AE69" s="166"/>
      <c r="AF69" s="166"/>
      <c r="AG69" s="166"/>
      <c r="AH69" s="313"/>
      <c r="AI69" s="313"/>
      <c r="AJ69" s="166"/>
      <c r="AK69" s="166"/>
    </row>
    <row r="70" spans="1:37" ht="15">
      <c r="A70" s="5" t="s">
        <v>1</v>
      </c>
      <c r="B70" s="5"/>
      <c r="C70" s="5"/>
      <c r="D70" s="5"/>
      <c r="E70" s="5"/>
      <c r="H70" s="5" t="s">
        <v>307</v>
      </c>
      <c r="I70" s="5"/>
      <c r="J70" s="5"/>
      <c r="K70" s="5"/>
      <c r="L70" s="5"/>
      <c r="M70" s="5"/>
      <c r="O70" s="5"/>
      <c r="P70" s="5"/>
      <c r="Q70" s="5"/>
      <c r="R70" s="5"/>
      <c r="S70" s="5"/>
      <c r="T70" s="5"/>
      <c r="U70" s="5"/>
      <c r="V70" s="5"/>
      <c r="W70" s="20"/>
      <c r="X70" s="20"/>
      <c r="Y70" s="5"/>
      <c r="Z70" s="5"/>
      <c r="AC70" s="166"/>
      <c r="AD70" s="206"/>
      <c r="AE70" s="206"/>
      <c r="AF70" s="323"/>
      <c r="AG70" s="359"/>
      <c r="AH70" s="416"/>
      <c r="AI70" s="416"/>
      <c r="AJ70" s="278"/>
      <c r="AK70" s="361"/>
    </row>
    <row r="71" spans="1:37" ht="15">
      <c r="A71" s="5" t="s">
        <v>2</v>
      </c>
      <c r="B71" s="5"/>
      <c r="C71" s="5"/>
      <c r="D71" s="5"/>
      <c r="E71" s="5"/>
      <c r="O71" s="8"/>
      <c r="P71" s="8"/>
      <c r="Q71" s="8"/>
      <c r="R71" s="8"/>
      <c r="S71" s="18"/>
      <c r="T71" s="19"/>
      <c r="U71" s="5"/>
      <c r="V71" s="5"/>
      <c r="W71" s="28"/>
      <c r="X71" s="28"/>
      <c r="Y71" s="5"/>
      <c r="Z71" s="5"/>
      <c r="AC71" s="166"/>
      <c r="AD71" s="206"/>
      <c r="AE71" s="206"/>
      <c r="AF71" s="323"/>
      <c r="AG71" s="359"/>
      <c r="AH71" s="416"/>
      <c r="AI71" s="416"/>
      <c r="AJ71" s="278"/>
      <c r="AK71" s="361"/>
    </row>
    <row r="72" spans="1:37" ht="15">
      <c r="A72" t="s">
        <v>0</v>
      </c>
      <c r="O72" s="29" t="s">
        <v>77</v>
      </c>
      <c r="P72" s="408" t="s">
        <v>238</v>
      </c>
      <c r="Q72" s="409"/>
      <c r="R72" s="29"/>
      <c r="S72" s="33" t="s">
        <v>80</v>
      </c>
      <c r="T72" s="34"/>
      <c r="U72" s="21" t="s">
        <v>85</v>
      </c>
      <c r="V72" s="22"/>
      <c r="W72" s="21" t="s">
        <v>87</v>
      </c>
      <c r="X72" s="27"/>
      <c r="Y72" s="21"/>
      <c r="Z72" s="22"/>
      <c r="AC72" s="166"/>
      <c r="AD72" s="206"/>
      <c r="AE72" s="206"/>
      <c r="AF72" s="323"/>
      <c r="AG72" s="359"/>
      <c r="AH72" s="416"/>
      <c r="AI72" s="416"/>
      <c r="AJ72" s="278"/>
      <c r="AK72" s="361"/>
    </row>
    <row r="73" spans="1:37" ht="15">
      <c r="A73" s="1" t="s">
        <v>3</v>
      </c>
      <c r="O73" s="30" t="s">
        <v>23</v>
      </c>
      <c r="P73" s="410"/>
      <c r="Q73" s="411"/>
      <c r="R73" s="30" t="s">
        <v>78</v>
      </c>
      <c r="S73" s="35" t="s">
        <v>81</v>
      </c>
      <c r="T73" s="36"/>
      <c r="U73" s="23" t="s">
        <v>83</v>
      </c>
      <c r="V73" s="24"/>
      <c r="W73" s="23" t="s">
        <v>86</v>
      </c>
      <c r="X73" s="20"/>
      <c r="Y73" s="23" t="s">
        <v>205</v>
      </c>
      <c r="Z73" s="24"/>
      <c r="AC73" s="166"/>
      <c r="AD73" s="206"/>
      <c r="AE73" s="206"/>
      <c r="AF73" s="323"/>
      <c r="AG73" s="359"/>
      <c r="AH73" s="416"/>
      <c r="AI73" s="416"/>
      <c r="AJ73" s="278"/>
      <c r="AK73" s="361"/>
    </row>
    <row r="74" spans="15:37" ht="15">
      <c r="O74" s="30"/>
      <c r="P74" s="410"/>
      <c r="Q74" s="411"/>
      <c r="R74" s="30" t="s">
        <v>79</v>
      </c>
      <c r="S74" s="37" t="s">
        <v>82</v>
      </c>
      <c r="T74" s="36"/>
      <c r="U74" s="23" t="s">
        <v>84</v>
      </c>
      <c r="V74" s="24"/>
      <c r="W74" s="23" t="s">
        <v>88</v>
      </c>
      <c r="X74" s="20"/>
      <c r="Y74" s="23"/>
      <c r="Z74" s="24"/>
      <c r="AC74" s="166"/>
      <c r="AD74" s="206"/>
      <c r="AE74" s="206"/>
      <c r="AF74" s="323"/>
      <c r="AG74" s="359"/>
      <c r="AH74" s="416"/>
      <c r="AI74" s="416"/>
      <c r="AJ74" s="278"/>
      <c r="AK74" s="361"/>
    </row>
    <row r="75" spans="4:37" ht="15.75">
      <c r="D75" s="5"/>
      <c r="E75" s="5" t="s">
        <v>75</v>
      </c>
      <c r="F75" s="5"/>
      <c r="G75" s="5"/>
      <c r="H75" s="5"/>
      <c r="I75" s="5"/>
      <c r="J75" s="5"/>
      <c r="K75" s="5"/>
      <c r="L75" s="5"/>
      <c r="M75" s="5"/>
      <c r="O75" s="31"/>
      <c r="P75" s="412"/>
      <c r="Q75" s="413"/>
      <c r="R75" s="32"/>
      <c r="S75" s="38"/>
      <c r="T75" s="39"/>
      <c r="U75" s="25"/>
      <c r="V75" s="26"/>
      <c r="W75" s="25" t="s">
        <v>89</v>
      </c>
      <c r="X75" s="28"/>
      <c r="Y75" s="25"/>
      <c r="Z75" s="26"/>
      <c r="AC75" s="166"/>
      <c r="AD75" s="206"/>
      <c r="AE75" s="206"/>
      <c r="AF75" s="323"/>
      <c r="AG75" s="359"/>
      <c r="AH75" s="416"/>
      <c r="AI75" s="416"/>
      <c r="AJ75" s="278"/>
      <c r="AK75" s="361"/>
    </row>
    <row r="76" spans="4:37" ht="15.75">
      <c r="D76" s="16" t="s">
        <v>4</v>
      </c>
      <c r="E76" s="16"/>
      <c r="F76" s="16"/>
      <c r="G76" s="16"/>
      <c r="H76" s="16"/>
      <c r="I76" s="16"/>
      <c r="J76" s="16"/>
      <c r="K76" s="16"/>
      <c r="L76" s="16"/>
      <c r="M76" s="5"/>
      <c r="O76" s="57">
        <v>1</v>
      </c>
      <c r="P76" s="140" t="s">
        <v>243</v>
      </c>
      <c r="Q76" s="59"/>
      <c r="R76" s="69" t="s">
        <v>257</v>
      </c>
      <c r="S76" s="61"/>
      <c r="T76" s="59"/>
      <c r="U76" s="61"/>
      <c r="V76" s="59"/>
      <c r="W76" s="61"/>
      <c r="X76" s="62"/>
      <c r="Y76" s="61"/>
      <c r="Z76" s="59"/>
      <c r="AC76" s="166"/>
      <c r="AD76" s="206"/>
      <c r="AE76" s="206"/>
      <c r="AF76" s="323"/>
      <c r="AG76" s="359"/>
      <c r="AH76" s="416"/>
      <c r="AI76" s="416"/>
      <c r="AJ76" s="278"/>
      <c r="AK76" s="361"/>
    </row>
    <row r="77" spans="4:37" ht="15.75">
      <c r="D77" s="16" t="s">
        <v>326</v>
      </c>
      <c r="E77" s="16"/>
      <c r="F77" s="16"/>
      <c r="G77" s="16"/>
      <c r="H77" s="16"/>
      <c r="I77" s="16"/>
      <c r="J77" s="16"/>
      <c r="K77" s="16"/>
      <c r="L77" s="16"/>
      <c r="M77" s="5"/>
      <c r="O77" s="57">
        <v>2</v>
      </c>
      <c r="P77" s="61" t="s">
        <v>244</v>
      </c>
      <c r="Q77" s="59"/>
      <c r="R77" s="69" t="s">
        <v>257</v>
      </c>
      <c r="S77" s="61"/>
      <c r="T77" s="59"/>
      <c r="U77" s="61"/>
      <c r="V77" s="59"/>
      <c r="W77" s="61"/>
      <c r="X77" s="62"/>
      <c r="Y77" s="61"/>
      <c r="Z77" s="59"/>
      <c r="AC77" s="166"/>
      <c r="AD77" s="206"/>
      <c r="AE77" s="206"/>
      <c r="AF77" s="323"/>
      <c r="AG77" s="359"/>
      <c r="AH77" s="416"/>
      <c r="AI77" s="416"/>
      <c r="AJ77" s="278"/>
      <c r="AK77" s="361"/>
    </row>
    <row r="78" spans="4:37" ht="15">
      <c r="D78" s="5"/>
      <c r="E78" s="5"/>
      <c r="F78" s="5"/>
      <c r="G78" s="5"/>
      <c r="H78" s="5"/>
      <c r="I78" s="5"/>
      <c r="J78" s="5"/>
      <c r="K78" s="5"/>
      <c r="L78" s="5"/>
      <c r="M78" s="5"/>
      <c r="O78" s="63">
        <v>3</v>
      </c>
      <c r="P78" s="140" t="s">
        <v>245</v>
      </c>
      <c r="Q78" s="59"/>
      <c r="R78" s="69" t="s">
        <v>257</v>
      </c>
      <c r="S78" s="61"/>
      <c r="T78" s="59"/>
      <c r="U78" s="61"/>
      <c r="V78" s="59"/>
      <c r="W78" s="61"/>
      <c r="X78" s="62"/>
      <c r="Y78" s="61"/>
      <c r="Z78" s="59"/>
      <c r="AC78" s="166"/>
      <c r="AD78" s="206"/>
      <c r="AE78" s="206"/>
      <c r="AF78" s="323"/>
      <c r="AG78" s="359"/>
      <c r="AH78" s="416"/>
      <c r="AI78" s="416"/>
      <c r="AJ78" s="278"/>
      <c r="AK78" s="361"/>
    </row>
    <row r="79" spans="4:37" ht="15">
      <c r="D79" s="5"/>
      <c r="E79" s="5"/>
      <c r="F79" s="5"/>
      <c r="G79" s="5"/>
      <c r="H79" s="5"/>
      <c r="I79" s="5"/>
      <c r="J79" s="5"/>
      <c r="K79" s="5"/>
      <c r="L79" s="5"/>
      <c r="M79" s="5"/>
      <c r="O79" s="57">
        <v>4</v>
      </c>
      <c r="P79" s="61" t="s">
        <v>246</v>
      </c>
      <c r="Q79" s="59"/>
      <c r="R79" s="69" t="s">
        <v>257</v>
      </c>
      <c r="S79" s="61"/>
      <c r="T79" s="59"/>
      <c r="U79" s="61"/>
      <c r="V79" s="59"/>
      <c r="W79" s="61"/>
      <c r="X79" s="62"/>
      <c r="Y79" s="61"/>
      <c r="Z79" s="59"/>
      <c r="AC79" s="166"/>
      <c r="AD79" s="206"/>
      <c r="AE79" s="206"/>
      <c r="AF79" s="323"/>
      <c r="AG79" s="359"/>
      <c r="AH79" s="416"/>
      <c r="AI79" s="416"/>
      <c r="AJ79" s="278"/>
      <c r="AK79" s="361"/>
    </row>
    <row r="80" spans="6:37" ht="15.75">
      <c r="F80" s="16" t="s">
        <v>5</v>
      </c>
      <c r="G80" s="16"/>
      <c r="H80" s="5"/>
      <c r="I80" s="5"/>
      <c r="O80" s="57">
        <v>5</v>
      </c>
      <c r="P80" s="140" t="s">
        <v>247</v>
      </c>
      <c r="Q80" s="59"/>
      <c r="R80" s="69" t="s">
        <v>258</v>
      </c>
      <c r="S80" s="61"/>
      <c r="T80" s="59"/>
      <c r="U80" s="61"/>
      <c r="V80" s="59"/>
      <c r="W80" s="61"/>
      <c r="X80" s="62"/>
      <c r="Y80" s="61"/>
      <c r="Z80" s="59"/>
      <c r="AC80" s="166"/>
      <c r="AD80" s="206"/>
      <c r="AE80" s="206"/>
      <c r="AF80" s="323"/>
      <c r="AG80" s="359"/>
      <c r="AH80" s="416"/>
      <c r="AI80" s="416"/>
      <c r="AJ80" s="278"/>
      <c r="AK80" s="361"/>
    </row>
    <row r="81" spans="15:37" ht="15">
      <c r="O81" s="63">
        <v>6</v>
      </c>
      <c r="P81" s="140" t="s">
        <v>248</v>
      </c>
      <c r="Q81" s="141"/>
      <c r="R81" s="63" t="s">
        <v>258</v>
      </c>
      <c r="S81" s="66"/>
      <c r="T81" s="67"/>
      <c r="U81" s="64"/>
      <c r="V81" s="65"/>
      <c r="W81" s="64"/>
      <c r="X81" s="68"/>
      <c r="Y81" s="61"/>
      <c r="Z81" s="59"/>
      <c r="AC81" s="166"/>
      <c r="AD81" s="206"/>
      <c r="AE81" s="206"/>
      <c r="AF81" s="323"/>
      <c r="AG81" s="359"/>
      <c r="AH81" s="416"/>
      <c r="AI81" s="416"/>
      <c r="AJ81" s="278"/>
      <c r="AK81" s="361"/>
    </row>
    <row r="82" spans="1:37" ht="15">
      <c r="A82" s="5"/>
      <c r="B82" s="5"/>
      <c r="C82" s="6" t="s">
        <v>305</v>
      </c>
      <c r="D82" s="6"/>
      <c r="E82" s="6"/>
      <c r="F82" s="6"/>
      <c r="G82" s="6"/>
      <c r="H82" s="6"/>
      <c r="I82" s="6"/>
      <c r="J82" s="6"/>
      <c r="K82" s="6"/>
      <c r="L82" s="6"/>
      <c r="M82" s="5"/>
      <c r="O82" s="63">
        <v>7</v>
      </c>
      <c r="P82" s="140" t="s">
        <v>249</v>
      </c>
      <c r="Q82" s="141"/>
      <c r="R82" s="69" t="s">
        <v>259</v>
      </c>
      <c r="S82" s="70"/>
      <c r="T82" s="59"/>
      <c r="U82" s="61"/>
      <c r="V82" s="59"/>
      <c r="W82" s="61"/>
      <c r="X82" s="62"/>
      <c r="Y82" s="61"/>
      <c r="Z82" s="59"/>
      <c r="AC82" s="166"/>
      <c r="AD82" s="206"/>
      <c r="AE82" s="206"/>
      <c r="AF82" s="323"/>
      <c r="AG82" s="359"/>
      <c r="AH82" s="416"/>
      <c r="AI82" s="416"/>
      <c r="AJ82" s="278"/>
      <c r="AK82" s="361"/>
    </row>
    <row r="83" spans="1:37" ht="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O83" s="63">
        <v>8</v>
      </c>
      <c r="P83" s="140" t="s">
        <v>250</v>
      </c>
      <c r="Q83" s="141"/>
      <c r="R83" s="69" t="s">
        <v>260</v>
      </c>
      <c r="S83" s="64"/>
      <c r="T83" s="59"/>
      <c r="U83" s="61"/>
      <c r="V83" s="59"/>
      <c r="W83" s="61"/>
      <c r="X83" s="62"/>
      <c r="Y83" s="61"/>
      <c r="Z83" s="59"/>
      <c r="AC83" s="166"/>
      <c r="AD83" s="206"/>
      <c r="AE83" s="206"/>
      <c r="AF83" s="323"/>
      <c r="AG83" s="359"/>
      <c r="AH83" s="416"/>
      <c r="AI83" s="416"/>
      <c r="AJ83" s="278"/>
      <c r="AK83" s="361"/>
    </row>
    <row r="84" spans="1:37" ht="15">
      <c r="A84" s="81"/>
      <c r="B84" s="92" t="s">
        <v>237</v>
      </c>
      <c r="C84" s="93"/>
      <c r="D84" s="94"/>
      <c r="E84" s="92" t="s">
        <v>226</v>
      </c>
      <c r="F84" s="93"/>
      <c r="G84" s="94"/>
      <c r="H84" s="382" t="s">
        <v>24</v>
      </c>
      <c r="I84" s="382" t="s">
        <v>25</v>
      </c>
      <c r="J84" s="402" t="s">
        <v>27</v>
      </c>
      <c r="K84" s="77" t="s">
        <v>18</v>
      </c>
      <c r="L84" s="79"/>
      <c r="M84" s="402" t="s">
        <v>28</v>
      </c>
      <c r="O84" s="63">
        <v>9</v>
      </c>
      <c r="P84" s="140" t="s">
        <v>251</v>
      </c>
      <c r="Q84" s="141"/>
      <c r="R84" s="69" t="s">
        <v>257</v>
      </c>
      <c r="S84" s="64"/>
      <c r="T84" s="59"/>
      <c r="U84" s="61"/>
      <c r="V84" s="59"/>
      <c r="W84" s="61"/>
      <c r="X84" s="62"/>
      <c r="Y84" s="61"/>
      <c r="Z84" s="59"/>
      <c r="AC84" s="166"/>
      <c r="AD84" s="206"/>
      <c r="AE84" s="206"/>
      <c r="AF84" s="323"/>
      <c r="AG84" s="359"/>
      <c r="AH84" s="416"/>
      <c r="AI84" s="416"/>
      <c r="AJ84" s="278"/>
      <c r="AK84" s="361"/>
    </row>
    <row r="85" spans="1:37" ht="12.75" customHeight="1">
      <c r="A85" s="15"/>
      <c r="B85" s="95" t="s">
        <v>6</v>
      </c>
      <c r="C85" s="14"/>
      <c r="D85" s="96"/>
      <c r="E85" s="95" t="s">
        <v>11</v>
      </c>
      <c r="F85" s="14"/>
      <c r="G85" s="96"/>
      <c r="H85" s="383"/>
      <c r="I85" s="383"/>
      <c r="J85" s="387"/>
      <c r="K85" s="82" t="s">
        <v>19</v>
      </c>
      <c r="L85" s="84"/>
      <c r="M85" s="387"/>
      <c r="O85" s="63">
        <v>10</v>
      </c>
      <c r="P85" s="140" t="s">
        <v>252</v>
      </c>
      <c r="Q85" s="141"/>
      <c r="R85" s="69" t="s">
        <v>257</v>
      </c>
      <c r="S85" s="64"/>
      <c r="T85" s="59"/>
      <c r="U85" s="61"/>
      <c r="V85" s="59"/>
      <c r="W85" s="61"/>
      <c r="X85" s="62"/>
      <c r="Y85" s="61"/>
      <c r="Z85" s="59"/>
      <c r="AC85" s="166"/>
      <c r="AD85" s="206"/>
      <c r="AE85" s="206"/>
      <c r="AF85" s="323"/>
      <c r="AG85" s="359"/>
      <c r="AH85" s="416"/>
      <c r="AI85" s="416"/>
      <c r="AJ85" s="278"/>
      <c r="AK85" s="361"/>
    </row>
    <row r="86" spans="1:37" ht="15">
      <c r="A86" s="15" t="s">
        <v>8</v>
      </c>
      <c r="B86" s="95" t="s">
        <v>7</v>
      </c>
      <c r="C86" s="14"/>
      <c r="D86" s="96"/>
      <c r="E86" s="95" t="s">
        <v>7</v>
      </c>
      <c r="F86" s="14"/>
      <c r="G86" s="96"/>
      <c r="H86" s="383"/>
      <c r="I86" s="383"/>
      <c r="J86" s="387"/>
      <c r="K86" s="82" t="s">
        <v>21</v>
      </c>
      <c r="L86" s="84"/>
      <c r="M86" s="387"/>
      <c r="O86" s="63">
        <v>11</v>
      </c>
      <c r="P86" s="140" t="s">
        <v>253</v>
      </c>
      <c r="Q86" s="141"/>
      <c r="R86" s="69">
        <v>400</v>
      </c>
      <c r="S86" s="64"/>
      <c r="T86" s="59"/>
      <c r="U86" s="61"/>
      <c r="V86" s="59"/>
      <c r="W86" s="61"/>
      <c r="X86" s="62"/>
      <c r="Y86" s="61"/>
      <c r="Z86" s="59"/>
      <c r="AA86" s="3"/>
      <c r="AC86" s="166"/>
      <c r="AD86" s="206"/>
      <c r="AE86" s="206"/>
      <c r="AF86" s="323"/>
      <c r="AG86" s="359"/>
      <c r="AH86" s="416"/>
      <c r="AI86" s="416"/>
      <c r="AJ86" s="278"/>
      <c r="AK86" s="361"/>
    </row>
    <row r="87" spans="1:37" ht="15">
      <c r="A87" s="15" t="s">
        <v>9</v>
      </c>
      <c r="B87" s="86" t="s">
        <v>222</v>
      </c>
      <c r="C87" s="97"/>
      <c r="D87" s="87"/>
      <c r="E87" s="86" t="s">
        <v>222</v>
      </c>
      <c r="F87" s="97"/>
      <c r="G87" s="87"/>
      <c r="H87" s="383"/>
      <c r="I87" s="383"/>
      <c r="J87" s="387"/>
      <c r="K87" s="89" t="s">
        <v>20</v>
      </c>
      <c r="L87" s="91"/>
      <c r="M87" s="387"/>
      <c r="O87" s="63">
        <v>12</v>
      </c>
      <c r="P87" s="140" t="s">
        <v>265</v>
      </c>
      <c r="Q87" s="141"/>
      <c r="R87" s="69">
        <v>250</v>
      </c>
      <c r="S87" s="64"/>
      <c r="T87" s="59"/>
      <c r="U87" s="61"/>
      <c r="V87" s="59"/>
      <c r="W87" s="61"/>
      <c r="X87" s="62"/>
      <c r="Y87" s="61"/>
      <c r="Z87" s="59"/>
      <c r="AA87" s="3"/>
      <c r="AC87" s="166"/>
      <c r="AD87" s="206"/>
      <c r="AE87" s="206"/>
      <c r="AF87" s="323"/>
      <c r="AG87" s="359"/>
      <c r="AH87" s="416"/>
      <c r="AI87" s="416"/>
      <c r="AJ87" s="278"/>
      <c r="AK87" s="361"/>
    </row>
    <row r="88" spans="1:37" ht="15">
      <c r="A88" s="15" t="s">
        <v>10</v>
      </c>
      <c r="B88" s="81" t="s">
        <v>12</v>
      </c>
      <c r="C88" s="81" t="s">
        <v>14</v>
      </c>
      <c r="D88" s="81" t="s">
        <v>15</v>
      </c>
      <c r="E88" s="81" t="s">
        <v>12</v>
      </c>
      <c r="F88" s="81" t="s">
        <v>14</v>
      </c>
      <c r="G88" s="81" t="s">
        <v>16</v>
      </c>
      <c r="H88" s="383"/>
      <c r="I88" s="383"/>
      <c r="J88" s="387"/>
      <c r="K88" s="98"/>
      <c r="L88" s="99"/>
      <c r="M88" s="387"/>
      <c r="O88" s="63">
        <v>13</v>
      </c>
      <c r="P88" s="140" t="s">
        <v>266</v>
      </c>
      <c r="Q88" s="141"/>
      <c r="R88" s="69">
        <v>400</v>
      </c>
      <c r="S88" s="64"/>
      <c r="T88" s="59"/>
      <c r="U88" s="61"/>
      <c r="V88" s="59"/>
      <c r="W88" s="61"/>
      <c r="X88" s="62"/>
      <c r="Y88" s="61"/>
      <c r="Z88" s="59"/>
      <c r="AC88" s="166"/>
      <c r="AD88" s="206"/>
      <c r="AE88" s="206"/>
      <c r="AF88" s="323"/>
      <c r="AG88" s="359"/>
      <c r="AH88" s="416"/>
      <c r="AI88" s="416"/>
      <c r="AJ88" s="278"/>
      <c r="AK88" s="361"/>
    </row>
    <row r="89" spans="1:37" ht="15">
      <c r="A89" s="15"/>
      <c r="B89" s="15" t="s">
        <v>13</v>
      </c>
      <c r="C89" s="15" t="s">
        <v>12</v>
      </c>
      <c r="D89" s="15" t="s">
        <v>17</v>
      </c>
      <c r="E89" s="15" t="s">
        <v>13</v>
      </c>
      <c r="F89" s="15" t="s">
        <v>12</v>
      </c>
      <c r="G89" s="15" t="s">
        <v>17</v>
      </c>
      <c r="H89" s="383"/>
      <c r="I89" s="383"/>
      <c r="J89" s="387"/>
      <c r="K89" s="15" t="s">
        <v>22</v>
      </c>
      <c r="L89" s="15" t="s">
        <v>23</v>
      </c>
      <c r="M89" s="387"/>
      <c r="O89" s="63">
        <v>14</v>
      </c>
      <c r="P89" s="140" t="s">
        <v>267</v>
      </c>
      <c r="Q89" s="141"/>
      <c r="R89" s="69">
        <v>250</v>
      </c>
      <c r="S89" s="61"/>
      <c r="T89" s="59"/>
      <c r="U89" s="61"/>
      <c r="V89" s="59"/>
      <c r="W89" s="61"/>
      <c r="X89" s="62"/>
      <c r="Y89" s="61"/>
      <c r="Z89" s="59"/>
      <c r="AC89" s="166"/>
      <c r="AD89" s="206"/>
      <c r="AE89" s="206"/>
      <c r="AF89" s="323"/>
      <c r="AG89" s="359"/>
      <c r="AH89" s="416"/>
      <c r="AI89" s="416"/>
      <c r="AJ89" s="278"/>
      <c r="AK89" s="361"/>
    </row>
    <row r="90" spans="1:37" ht="15">
      <c r="A90" s="88"/>
      <c r="B90" s="88"/>
      <c r="C90" s="88"/>
      <c r="D90" s="88" t="s">
        <v>121</v>
      </c>
      <c r="E90" s="88"/>
      <c r="F90" s="88"/>
      <c r="G90" s="88" t="s">
        <v>121</v>
      </c>
      <c r="H90" s="384"/>
      <c r="I90" s="384"/>
      <c r="J90" s="388"/>
      <c r="K90" s="88"/>
      <c r="L90" s="88"/>
      <c r="M90" s="388"/>
      <c r="O90" s="69">
        <v>15</v>
      </c>
      <c r="P90" s="61" t="s">
        <v>268</v>
      </c>
      <c r="Q90" s="59"/>
      <c r="R90" s="69">
        <v>250</v>
      </c>
      <c r="S90" s="61"/>
      <c r="T90" s="59"/>
      <c r="U90" s="61"/>
      <c r="V90" s="59"/>
      <c r="W90" s="61"/>
      <c r="X90" s="59"/>
      <c r="Y90" s="62"/>
      <c r="Z90" s="59"/>
      <c r="AC90" s="166"/>
      <c r="AD90" s="206"/>
      <c r="AE90" s="206"/>
      <c r="AF90" s="323"/>
      <c r="AG90" s="359"/>
      <c r="AH90" s="416"/>
      <c r="AI90" s="416"/>
      <c r="AJ90" s="278"/>
      <c r="AK90" s="361"/>
    </row>
    <row r="91" spans="1:37" ht="15">
      <c r="A91" s="17" t="s">
        <v>30</v>
      </c>
      <c r="B91" s="346" t="s">
        <v>506</v>
      </c>
      <c r="C91" s="69"/>
      <c r="D91" s="60"/>
      <c r="E91" s="247" t="s">
        <v>556</v>
      </c>
      <c r="F91" s="69"/>
      <c r="G91" s="69"/>
      <c r="H91" s="9"/>
      <c r="I91" s="9"/>
      <c r="J91" s="9"/>
      <c r="K91" s="9"/>
      <c r="L91" s="9"/>
      <c r="M91" s="9"/>
      <c r="O91" s="69">
        <v>16</v>
      </c>
      <c r="P91" s="61" t="s">
        <v>255</v>
      </c>
      <c r="Q91" s="59"/>
      <c r="R91" s="69">
        <v>160</v>
      </c>
      <c r="S91" s="140"/>
      <c r="T91" s="141"/>
      <c r="U91" s="140"/>
      <c r="V91" s="141"/>
      <c r="W91" s="140"/>
      <c r="X91" s="59"/>
      <c r="Y91" s="62"/>
      <c r="Z91" s="59"/>
      <c r="AC91" s="166"/>
      <c r="AD91" s="206"/>
      <c r="AE91" s="206"/>
      <c r="AF91" s="323"/>
      <c r="AG91" s="359"/>
      <c r="AH91" s="416"/>
      <c r="AI91" s="416"/>
      <c r="AJ91" s="278"/>
      <c r="AK91" s="361"/>
    </row>
    <row r="92" spans="1:37" ht="15">
      <c r="A92" s="17" t="s">
        <v>31</v>
      </c>
      <c r="B92" s="346" t="s">
        <v>507</v>
      </c>
      <c r="C92" s="350">
        <f aca="true" t="shared" si="5" ref="C92:C98">B92-B91</f>
        <v>0.049999999999954525</v>
      </c>
      <c r="D92" s="242">
        <f aca="true" t="shared" si="6" ref="D92:D98">C92*20000</f>
        <v>999.9999999990905</v>
      </c>
      <c r="E92" s="247" t="s">
        <v>560</v>
      </c>
      <c r="F92" s="346" t="s">
        <v>321</v>
      </c>
      <c r="G92" s="247" t="s">
        <v>535</v>
      </c>
      <c r="H92" s="249">
        <f>G92/D92</f>
        <v>0.4000000000003638</v>
      </c>
      <c r="I92" s="249">
        <v>0.93</v>
      </c>
      <c r="J92" s="242">
        <f>D92/I92</f>
        <v>1075.2688172033231</v>
      </c>
      <c r="K92" s="9"/>
      <c r="L92" s="9"/>
      <c r="M92" s="9"/>
      <c r="O92" s="69">
        <v>17</v>
      </c>
      <c r="P92" s="61" t="s">
        <v>256</v>
      </c>
      <c r="Q92" s="59"/>
      <c r="R92" s="69">
        <v>180</v>
      </c>
      <c r="S92" s="61"/>
      <c r="T92" s="59"/>
      <c r="U92" s="61"/>
      <c r="V92" s="59"/>
      <c r="W92" s="61"/>
      <c r="X92" s="59"/>
      <c r="Y92" s="62"/>
      <c r="Z92" s="59"/>
      <c r="AC92" s="166"/>
      <c r="AD92" s="206"/>
      <c r="AE92" s="206"/>
      <c r="AF92" s="323"/>
      <c r="AG92" s="359"/>
      <c r="AH92" s="416"/>
      <c r="AI92" s="416"/>
      <c r="AJ92" s="278"/>
      <c r="AK92" s="361"/>
    </row>
    <row r="93" spans="1:37" ht="15">
      <c r="A93" s="17" t="s">
        <v>32</v>
      </c>
      <c r="B93" s="346" t="s">
        <v>508</v>
      </c>
      <c r="C93" s="350">
        <f t="shared" si="5"/>
        <v>0.049999999999954525</v>
      </c>
      <c r="D93" s="242">
        <f t="shared" si="6"/>
        <v>999.9999999990905</v>
      </c>
      <c r="E93" s="247" t="s">
        <v>561</v>
      </c>
      <c r="F93" s="346" t="s">
        <v>321</v>
      </c>
      <c r="G93" s="247" t="s">
        <v>535</v>
      </c>
      <c r="H93" s="249">
        <f aca="true" t="shared" si="7" ref="H93:H115">G93/D93</f>
        <v>0.4000000000003638</v>
      </c>
      <c r="I93" s="249">
        <v>0.93</v>
      </c>
      <c r="J93" s="242">
        <f aca="true" t="shared" si="8" ref="J93:J115">D93/I93</f>
        <v>1075.2688172033231</v>
      </c>
      <c r="K93" s="9"/>
      <c r="L93" s="9"/>
      <c r="M93" s="9"/>
      <c r="R93" t="s">
        <v>94</v>
      </c>
      <c r="S93" s="4"/>
      <c r="T93" s="4"/>
      <c r="U93" s="4"/>
      <c r="V93" s="4"/>
      <c r="W93" s="4"/>
      <c r="AC93" s="166"/>
      <c r="AD93" s="206"/>
      <c r="AE93" s="206"/>
      <c r="AF93" s="323"/>
      <c r="AG93" s="359"/>
      <c r="AH93" s="416"/>
      <c r="AI93" s="416"/>
      <c r="AJ93" s="278"/>
      <c r="AK93" s="361"/>
    </row>
    <row r="94" spans="1:37" ht="15">
      <c r="A94" s="17" t="s">
        <v>33</v>
      </c>
      <c r="B94" s="346" t="s">
        <v>509</v>
      </c>
      <c r="C94" s="350">
        <f t="shared" si="5"/>
        <v>0.0500000000001819</v>
      </c>
      <c r="D94" s="242">
        <f t="shared" si="6"/>
        <v>1000.000000003638</v>
      </c>
      <c r="E94" s="247" t="s">
        <v>562</v>
      </c>
      <c r="F94" s="346" t="s">
        <v>321</v>
      </c>
      <c r="G94" s="247" t="s">
        <v>535</v>
      </c>
      <c r="H94" s="249">
        <f t="shared" si="7"/>
        <v>0.3999999999985448</v>
      </c>
      <c r="I94" s="249">
        <v>0.93</v>
      </c>
      <c r="J94" s="242">
        <f t="shared" si="8"/>
        <v>1075.2688172082128</v>
      </c>
      <c r="K94" s="9"/>
      <c r="L94" s="9"/>
      <c r="M94" s="9"/>
      <c r="AC94" s="3"/>
      <c r="AD94" s="166"/>
      <c r="AE94" s="166"/>
      <c r="AF94" s="278"/>
      <c r="AG94" s="362"/>
      <c r="AH94" s="277"/>
      <c r="AI94" s="277"/>
      <c r="AJ94" s="332"/>
      <c r="AK94" s="361"/>
    </row>
    <row r="95" spans="1:37" ht="14.25">
      <c r="A95" s="17" t="s">
        <v>34</v>
      </c>
      <c r="B95" s="346" t="s">
        <v>510</v>
      </c>
      <c r="C95" s="350">
        <f t="shared" si="5"/>
        <v>0.049999999999954525</v>
      </c>
      <c r="D95" s="242">
        <f t="shared" si="6"/>
        <v>999.9999999990905</v>
      </c>
      <c r="E95" s="247" t="s">
        <v>563</v>
      </c>
      <c r="F95" s="346" t="s">
        <v>542</v>
      </c>
      <c r="G95" s="247" t="s">
        <v>316</v>
      </c>
      <c r="H95" s="249">
        <f t="shared" si="7"/>
        <v>0.6000000000005457</v>
      </c>
      <c r="I95" s="249">
        <v>0.86</v>
      </c>
      <c r="J95" s="242">
        <f t="shared" si="8"/>
        <v>1162.7906976733611</v>
      </c>
      <c r="K95" s="9"/>
      <c r="L95" s="9"/>
      <c r="M95" s="9"/>
      <c r="O95" s="56" t="s">
        <v>77</v>
      </c>
      <c r="P95" s="408" t="s">
        <v>238</v>
      </c>
      <c r="Q95" s="409"/>
      <c r="R95" s="53" t="s">
        <v>241</v>
      </c>
      <c r="S95" s="48"/>
      <c r="T95" s="53" t="s">
        <v>100</v>
      </c>
      <c r="U95" s="48"/>
      <c r="V95" s="53" t="s">
        <v>239</v>
      </c>
      <c r="W95" s="54"/>
      <c r="X95" s="48"/>
      <c r="Y95" s="53"/>
      <c r="Z95" s="48"/>
      <c r="AC95" s="3"/>
      <c r="AD95" s="3"/>
      <c r="AE95" s="3"/>
      <c r="AF95" s="3"/>
      <c r="AG95" s="3"/>
      <c r="AH95" s="3"/>
      <c r="AI95" s="3"/>
      <c r="AJ95" s="3"/>
      <c r="AK95" s="3"/>
    </row>
    <row r="96" spans="1:37" ht="14.25">
      <c r="A96" s="17" t="s">
        <v>35</v>
      </c>
      <c r="B96" s="346" t="s">
        <v>511</v>
      </c>
      <c r="C96" s="350">
        <f t="shared" si="5"/>
        <v>0.049999999999954525</v>
      </c>
      <c r="D96" s="242">
        <f t="shared" si="6"/>
        <v>999.9999999990905</v>
      </c>
      <c r="E96" s="346" t="s">
        <v>564</v>
      </c>
      <c r="F96" s="346" t="s">
        <v>321</v>
      </c>
      <c r="G96" s="247" t="s">
        <v>535</v>
      </c>
      <c r="H96" s="249">
        <f t="shared" si="7"/>
        <v>0.4000000000003638</v>
      </c>
      <c r="I96" s="249">
        <v>0.93</v>
      </c>
      <c r="J96" s="242">
        <f t="shared" si="8"/>
        <v>1075.2688172033231</v>
      </c>
      <c r="K96" s="9"/>
      <c r="L96" s="9"/>
      <c r="M96" s="9"/>
      <c r="O96" s="46" t="s">
        <v>23</v>
      </c>
      <c r="P96" s="410"/>
      <c r="Q96" s="411"/>
      <c r="R96" s="49" t="s">
        <v>242</v>
      </c>
      <c r="S96" s="50"/>
      <c r="T96" s="49" t="s">
        <v>101</v>
      </c>
      <c r="U96" s="50"/>
      <c r="V96" s="49" t="s">
        <v>240</v>
      </c>
      <c r="W96" s="3"/>
      <c r="X96" s="50"/>
      <c r="Y96" s="49" t="s">
        <v>205</v>
      </c>
      <c r="Z96" s="50"/>
      <c r="AC96" s="14"/>
      <c r="AD96" s="14"/>
      <c r="AE96" s="3"/>
      <c r="AF96" s="3"/>
      <c r="AG96" s="3"/>
      <c r="AH96" s="3"/>
      <c r="AI96" s="3"/>
      <c r="AJ96" s="3"/>
      <c r="AK96" s="3"/>
    </row>
    <row r="97" spans="1:37" ht="14.25">
      <c r="A97" s="17" t="s">
        <v>36</v>
      </c>
      <c r="B97" s="346" t="s">
        <v>512</v>
      </c>
      <c r="C97" s="350">
        <f t="shared" si="5"/>
        <v>0.049999999999954525</v>
      </c>
      <c r="D97" s="242">
        <f t="shared" si="6"/>
        <v>999.9999999990905</v>
      </c>
      <c r="E97" s="346" t="s">
        <v>565</v>
      </c>
      <c r="F97" s="346" t="s">
        <v>321</v>
      </c>
      <c r="G97" s="247" t="s">
        <v>535</v>
      </c>
      <c r="H97" s="249">
        <f t="shared" si="7"/>
        <v>0.4000000000003638</v>
      </c>
      <c r="I97" s="249">
        <v>0.93</v>
      </c>
      <c r="J97" s="242">
        <f t="shared" si="8"/>
        <v>1075.2688172033231</v>
      </c>
      <c r="K97" s="9"/>
      <c r="L97" s="9"/>
      <c r="M97" s="9"/>
      <c r="O97" s="46"/>
      <c r="P97" s="410"/>
      <c r="Q97" s="411"/>
      <c r="R97" s="49"/>
      <c r="S97" s="50"/>
      <c r="T97" s="49"/>
      <c r="U97" s="50"/>
      <c r="V97" s="49"/>
      <c r="W97" s="3"/>
      <c r="X97" s="50"/>
      <c r="Y97" s="49"/>
      <c r="Z97" s="50"/>
      <c r="AC97" s="166"/>
      <c r="AD97" s="166"/>
      <c r="AE97" s="166"/>
      <c r="AF97" s="166"/>
      <c r="AG97" s="166"/>
      <c r="AH97" s="313"/>
      <c r="AI97" s="313"/>
      <c r="AJ97" s="166"/>
      <c r="AK97" s="166"/>
    </row>
    <row r="98" spans="1:37" ht="15">
      <c r="A98" s="17" t="s">
        <v>37</v>
      </c>
      <c r="B98" s="346" t="s">
        <v>513</v>
      </c>
      <c r="C98" s="350">
        <f t="shared" si="5"/>
        <v>0.049999999999954525</v>
      </c>
      <c r="D98" s="242">
        <f t="shared" si="6"/>
        <v>999.9999999990905</v>
      </c>
      <c r="E98" s="346" t="s">
        <v>566</v>
      </c>
      <c r="F98" s="346" t="s">
        <v>542</v>
      </c>
      <c r="G98" s="247" t="s">
        <v>316</v>
      </c>
      <c r="H98" s="249">
        <f t="shared" si="7"/>
        <v>0.6000000000005457</v>
      </c>
      <c r="I98" s="249">
        <v>0.86</v>
      </c>
      <c r="J98" s="242">
        <f t="shared" si="8"/>
        <v>1162.7906976733611</v>
      </c>
      <c r="K98" s="9"/>
      <c r="L98" s="9"/>
      <c r="M98" s="9"/>
      <c r="O98" s="47"/>
      <c r="P98" s="412"/>
      <c r="Q98" s="413"/>
      <c r="R98" s="51"/>
      <c r="S98" s="52"/>
      <c r="T98" s="51"/>
      <c r="U98" s="52"/>
      <c r="V98" s="51"/>
      <c r="W98" s="55"/>
      <c r="X98" s="52"/>
      <c r="Y98" s="51"/>
      <c r="Z98" s="52"/>
      <c r="AC98" s="166"/>
      <c r="AD98" s="206"/>
      <c r="AE98" s="323"/>
      <c r="AF98" s="323"/>
      <c r="AG98" s="281"/>
      <c r="AH98" s="416"/>
      <c r="AI98" s="417"/>
      <c r="AJ98" s="278"/>
      <c r="AK98" s="361"/>
    </row>
    <row r="99" spans="1:37" ht="15">
      <c r="A99" s="17" t="s">
        <v>38</v>
      </c>
      <c r="B99" s="346" t="s">
        <v>522</v>
      </c>
      <c r="C99" s="350">
        <f>D99/20000</f>
        <v>0.1</v>
      </c>
      <c r="D99" s="242">
        <v>2000</v>
      </c>
      <c r="E99" s="346" t="s">
        <v>567</v>
      </c>
      <c r="F99" s="346" t="s">
        <v>541</v>
      </c>
      <c r="G99" s="247" t="s">
        <v>315</v>
      </c>
      <c r="H99" s="249">
        <f t="shared" si="7"/>
        <v>0.1</v>
      </c>
      <c r="I99" s="249">
        <v>0.99</v>
      </c>
      <c r="J99" s="242">
        <f t="shared" si="8"/>
        <v>2020.2020202020203</v>
      </c>
      <c r="K99" s="9"/>
      <c r="L99" s="9"/>
      <c r="M99" s="9"/>
      <c r="O99" s="69"/>
      <c r="P99" s="61"/>
      <c r="Q99" s="59"/>
      <c r="R99" s="61"/>
      <c r="S99" s="59"/>
      <c r="T99" s="61"/>
      <c r="U99" s="59"/>
      <c r="V99" s="61"/>
      <c r="W99" s="62"/>
      <c r="X99" s="59"/>
      <c r="Y99" s="62"/>
      <c r="Z99" s="59"/>
      <c r="AC99" s="166"/>
      <c r="AD99" s="206"/>
      <c r="AE99" s="323"/>
      <c r="AF99" s="323"/>
      <c r="AG99" s="281"/>
      <c r="AH99" s="416"/>
      <c r="AI99" s="417"/>
      <c r="AJ99" s="278"/>
      <c r="AK99" s="361"/>
    </row>
    <row r="100" spans="1:37" ht="15">
      <c r="A100" s="17" t="s">
        <v>39</v>
      </c>
      <c r="B100" s="346" t="s">
        <v>523</v>
      </c>
      <c r="C100" s="350">
        <f aca="true" t="shared" si="9" ref="C100:C115">D100/20000</f>
        <v>0.07</v>
      </c>
      <c r="D100" s="242">
        <v>1400</v>
      </c>
      <c r="E100" s="346" t="s">
        <v>568</v>
      </c>
      <c r="F100" s="346" t="s">
        <v>543</v>
      </c>
      <c r="G100" s="247" t="s">
        <v>536</v>
      </c>
      <c r="H100" s="249">
        <f t="shared" si="7"/>
        <v>0.5714285714285714</v>
      </c>
      <c r="I100" s="249">
        <v>0.87</v>
      </c>
      <c r="J100" s="242">
        <f t="shared" si="8"/>
        <v>1609.1954022988507</v>
      </c>
      <c r="K100" s="9"/>
      <c r="L100" s="9"/>
      <c r="M100" s="9"/>
      <c r="O100" s="69"/>
      <c r="P100" s="61"/>
      <c r="Q100" s="59"/>
      <c r="R100" s="61"/>
      <c r="S100" s="59"/>
      <c r="T100" s="61"/>
      <c r="U100" s="59"/>
      <c r="V100" s="61"/>
      <c r="W100" s="62"/>
      <c r="X100" s="59"/>
      <c r="Y100" s="62"/>
      <c r="Z100" s="59"/>
      <c r="AC100" s="166"/>
      <c r="AD100" s="206"/>
      <c r="AE100" s="323"/>
      <c r="AF100" s="323"/>
      <c r="AG100" s="281"/>
      <c r="AH100" s="416"/>
      <c r="AI100" s="417"/>
      <c r="AJ100" s="278"/>
      <c r="AK100" s="361"/>
    </row>
    <row r="101" spans="1:37" ht="15">
      <c r="A101" s="17" t="s">
        <v>40</v>
      </c>
      <c r="B101" s="346" t="s">
        <v>524</v>
      </c>
      <c r="C101" s="350">
        <f t="shared" si="9"/>
        <v>0.07</v>
      </c>
      <c r="D101" s="242">
        <v>1400</v>
      </c>
      <c r="E101" s="346" t="s">
        <v>569</v>
      </c>
      <c r="F101" s="346" t="s">
        <v>557</v>
      </c>
      <c r="G101" s="247" t="s">
        <v>537</v>
      </c>
      <c r="H101" s="249">
        <f t="shared" si="7"/>
        <v>0.7142857142857143</v>
      </c>
      <c r="I101" s="249">
        <v>0.82</v>
      </c>
      <c r="J101" s="242">
        <f t="shared" si="8"/>
        <v>1707.3170731707319</v>
      </c>
      <c r="K101" s="9"/>
      <c r="L101" s="9"/>
      <c r="M101" s="9"/>
      <c r="O101" s="69"/>
      <c r="P101" s="61"/>
      <c r="Q101" s="59"/>
      <c r="R101" s="61"/>
      <c r="S101" s="59"/>
      <c r="T101" s="61"/>
      <c r="U101" s="59"/>
      <c r="V101" s="61"/>
      <c r="W101" s="62"/>
      <c r="X101" s="59"/>
      <c r="Y101" s="62"/>
      <c r="Z101" s="59"/>
      <c r="AC101" s="166"/>
      <c r="AD101" s="206"/>
      <c r="AE101" s="323"/>
      <c r="AF101" s="323"/>
      <c r="AG101" s="281"/>
      <c r="AH101" s="416"/>
      <c r="AI101" s="417"/>
      <c r="AJ101" s="278"/>
      <c r="AK101" s="361"/>
    </row>
    <row r="102" spans="1:37" ht="15">
      <c r="A102" s="17" t="s">
        <v>41</v>
      </c>
      <c r="B102" s="346" t="s">
        <v>525</v>
      </c>
      <c r="C102" s="350">
        <f t="shared" si="9"/>
        <v>0.07</v>
      </c>
      <c r="D102" s="242">
        <v>1400</v>
      </c>
      <c r="E102" s="346" t="s">
        <v>570</v>
      </c>
      <c r="F102" s="346" t="s">
        <v>557</v>
      </c>
      <c r="G102" s="247" t="s">
        <v>537</v>
      </c>
      <c r="H102" s="249">
        <f t="shared" si="7"/>
        <v>0.7142857142857143</v>
      </c>
      <c r="I102" s="249">
        <v>0.82</v>
      </c>
      <c r="J102" s="242">
        <f t="shared" si="8"/>
        <v>1707.3170731707319</v>
      </c>
      <c r="K102" s="9"/>
      <c r="L102" s="9"/>
      <c r="M102" s="9"/>
      <c r="O102" s="69"/>
      <c r="P102" s="61"/>
      <c r="Q102" s="59"/>
      <c r="R102" s="61"/>
      <c r="S102" s="59"/>
      <c r="T102" s="61"/>
      <c r="U102" s="59"/>
      <c r="V102" s="61"/>
      <c r="W102" s="62"/>
      <c r="X102" s="59"/>
      <c r="Y102" s="62"/>
      <c r="Z102" s="59"/>
      <c r="AC102" s="166"/>
      <c r="AD102" s="206"/>
      <c r="AE102" s="323"/>
      <c r="AF102" s="323"/>
      <c r="AG102" s="281"/>
      <c r="AH102" s="416"/>
      <c r="AI102" s="417"/>
      <c r="AJ102" s="278"/>
      <c r="AK102" s="361"/>
    </row>
    <row r="103" spans="1:37" ht="15">
      <c r="A103" s="17" t="s">
        <v>42</v>
      </c>
      <c r="B103" s="346" t="s">
        <v>526</v>
      </c>
      <c r="C103" s="350">
        <f t="shared" si="9"/>
        <v>0.1</v>
      </c>
      <c r="D103" s="242">
        <v>2000</v>
      </c>
      <c r="E103" s="346" t="s">
        <v>571</v>
      </c>
      <c r="F103" s="346" t="s">
        <v>558</v>
      </c>
      <c r="G103" s="247" t="s">
        <v>538</v>
      </c>
      <c r="H103" s="249">
        <f t="shared" si="7"/>
        <v>0.6</v>
      </c>
      <c r="I103" s="249">
        <v>0.86</v>
      </c>
      <c r="J103" s="242">
        <f t="shared" si="8"/>
        <v>2325.5813953488373</v>
      </c>
      <c r="K103" s="9"/>
      <c r="L103" s="9"/>
      <c r="M103" s="9"/>
      <c r="O103" s="69"/>
      <c r="P103" s="61"/>
      <c r="Q103" s="59"/>
      <c r="R103" s="61"/>
      <c r="S103" s="59"/>
      <c r="T103" s="61"/>
      <c r="U103" s="59"/>
      <c r="V103" s="61"/>
      <c r="W103" s="62"/>
      <c r="X103" s="59"/>
      <c r="Y103" s="62"/>
      <c r="Z103" s="59"/>
      <c r="AC103" s="166"/>
      <c r="AD103" s="206"/>
      <c r="AE103" s="323"/>
      <c r="AF103" s="323"/>
      <c r="AG103" s="281"/>
      <c r="AH103" s="416"/>
      <c r="AI103" s="417"/>
      <c r="AJ103" s="278"/>
      <c r="AK103" s="361"/>
    </row>
    <row r="104" spans="1:37" ht="15">
      <c r="A104" s="17" t="s">
        <v>43</v>
      </c>
      <c r="B104" s="346" t="s">
        <v>527</v>
      </c>
      <c r="C104" s="350">
        <f t="shared" si="9"/>
        <v>0.13</v>
      </c>
      <c r="D104" s="242">
        <v>2600</v>
      </c>
      <c r="E104" s="346" t="s">
        <v>572</v>
      </c>
      <c r="F104" s="346" t="s">
        <v>558</v>
      </c>
      <c r="G104" s="247" t="s">
        <v>538</v>
      </c>
      <c r="H104" s="249">
        <f t="shared" si="7"/>
        <v>0.46153846153846156</v>
      </c>
      <c r="I104" s="249">
        <v>0.91</v>
      </c>
      <c r="J104" s="242">
        <f t="shared" si="8"/>
        <v>2857.142857142857</v>
      </c>
      <c r="K104" s="9"/>
      <c r="L104" s="9"/>
      <c r="M104" s="9"/>
      <c r="O104" s="69"/>
      <c r="P104" s="61"/>
      <c r="Q104" s="59"/>
      <c r="R104" s="61"/>
      <c r="S104" s="59"/>
      <c r="T104" s="61"/>
      <c r="U104" s="59"/>
      <c r="V104" s="61"/>
      <c r="W104" s="62"/>
      <c r="X104" s="59"/>
      <c r="Y104" s="62"/>
      <c r="Z104" s="59"/>
      <c r="AC104" s="166"/>
      <c r="AD104" s="206"/>
      <c r="AE104" s="323"/>
      <c r="AF104" s="323"/>
      <c r="AG104" s="281"/>
      <c r="AH104" s="416"/>
      <c r="AI104" s="417"/>
      <c r="AJ104" s="278"/>
      <c r="AK104" s="361"/>
    </row>
    <row r="105" spans="1:37" ht="15">
      <c r="A105" s="17" t="s">
        <v>44</v>
      </c>
      <c r="B105" s="346" t="s">
        <v>528</v>
      </c>
      <c r="C105" s="350">
        <f t="shared" si="9"/>
        <v>0.1</v>
      </c>
      <c r="D105" s="242">
        <v>2000</v>
      </c>
      <c r="E105" s="346" t="s">
        <v>573</v>
      </c>
      <c r="F105" s="346" t="s">
        <v>558</v>
      </c>
      <c r="G105" s="247" t="s">
        <v>538</v>
      </c>
      <c r="H105" s="249">
        <f t="shared" si="7"/>
        <v>0.6</v>
      </c>
      <c r="I105" s="249">
        <v>0.86</v>
      </c>
      <c r="J105" s="242">
        <f t="shared" si="8"/>
        <v>2325.5813953488373</v>
      </c>
      <c r="K105" s="9"/>
      <c r="L105" s="9"/>
      <c r="M105" s="9"/>
      <c r="O105" s="69"/>
      <c r="P105" s="61"/>
      <c r="Q105" s="59"/>
      <c r="R105" s="61"/>
      <c r="S105" s="59"/>
      <c r="T105" s="61"/>
      <c r="U105" s="59"/>
      <c r="V105" s="61"/>
      <c r="W105" s="62"/>
      <c r="X105" s="59"/>
      <c r="Y105" s="62"/>
      <c r="Z105" s="59"/>
      <c r="AC105" s="166"/>
      <c r="AD105" s="206"/>
      <c r="AE105" s="323"/>
      <c r="AF105" s="323"/>
      <c r="AG105" s="281"/>
      <c r="AH105" s="416"/>
      <c r="AI105" s="417"/>
      <c r="AJ105" s="278"/>
      <c r="AK105" s="361"/>
    </row>
    <row r="106" spans="1:37" ht="15">
      <c r="A106" s="17" t="s">
        <v>45</v>
      </c>
      <c r="B106" s="346" t="s">
        <v>529</v>
      </c>
      <c r="C106" s="350">
        <f t="shared" si="9"/>
        <v>0.11</v>
      </c>
      <c r="D106" s="242">
        <v>2200</v>
      </c>
      <c r="E106" s="346" t="s">
        <v>574</v>
      </c>
      <c r="F106" s="346" t="s">
        <v>559</v>
      </c>
      <c r="G106" s="247" t="s">
        <v>539</v>
      </c>
      <c r="H106" s="249">
        <f t="shared" si="7"/>
        <v>0.6363636363636364</v>
      </c>
      <c r="I106" s="249">
        <v>0.84</v>
      </c>
      <c r="J106" s="242">
        <f t="shared" si="8"/>
        <v>2619.0476190476193</v>
      </c>
      <c r="K106" s="9"/>
      <c r="L106" s="9"/>
      <c r="M106" s="9"/>
      <c r="O106" s="69"/>
      <c r="P106" s="61"/>
      <c r="Q106" s="59"/>
      <c r="R106" s="61"/>
      <c r="S106" s="59"/>
      <c r="T106" s="61"/>
      <c r="U106" s="59"/>
      <c r="V106" s="61"/>
      <c r="W106" s="62"/>
      <c r="X106" s="59"/>
      <c r="Y106" s="62"/>
      <c r="Z106" s="59"/>
      <c r="AC106" s="166"/>
      <c r="AD106" s="206"/>
      <c r="AE106" s="323"/>
      <c r="AF106" s="323"/>
      <c r="AG106" s="281"/>
      <c r="AH106" s="416"/>
      <c r="AI106" s="417"/>
      <c r="AJ106" s="278"/>
      <c r="AK106" s="361"/>
    </row>
    <row r="107" spans="1:37" ht="15">
      <c r="A107" s="17" t="s">
        <v>46</v>
      </c>
      <c r="B107" s="346" t="s">
        <v>530</v>
      </c>
      <c r="C107" s="350">
        <f t="shared" si="9"/>
        <v>0.07</v>
      </c>
      <c r="D107" s="242">
        <v>1400</v>
      </c>
      <c r="E107" s="346" t="s">
        <v>575</v>
      </c>
      <c r="F107" s="346" t="s">
        <v>543</v>
      </c>
      <c r="G107" s="247" t="s">
        <v>536</v>
      </c>
      <c r="H107" s="249">
        <f t="shared" si="7"/>
        <v>0.5714285714285714</v>
      </c>
      <c r="I107" s="249">
        <v>0.87</v>
      </c>
      <c r="J107" s="242">
        <f t="shared" si="8"/>
        <v>1609.1954022988507</v>
      </c>
      <c r="K107" s="9"/>
      <c r="L107" s="9"/>
      <c r="M107" s="9"/>
      <c r="O107" t="s">
        <v>104</v>
      </c>
      <c r="AC107" s="166"/>
      <c r="AD107" s="206"/>
      <c r="AE107" s="323"/>
      <c r="AF107" s="323"/>
      <c r="AG107" s="281"/>
      <c r="AH107" s="416"/>
      <c r="AI107" s="417"/>
      <c r="AJ107" s="278"/>
      <c r="AK107" s="361"/>
    </row>
    <row r="108" spans="1:37" ht="15">
      <c r="A108" s="17" t="s">
        <v>47</v>
      </c>
      <c r="B108" s="346" t="s">
        <v>531</v>
      </c>
      <c r="C108" s="350">
        <f t="shared" si="9"/>
        <v>0.07</v>
      </c>
      <c r="D108" s="242">
        <v>1400</v>
      </c>
      <c r="E108" s="346" t="s">
        <v>576</v>
      </c>
      <c r="F108" s="346" t="s">
        <v>557</v>
      </c>
      <c r="G108" s="247" t="s">
        <v>537</v>
      </c>
      <c r="H108" s="249">
        <f t="shared" si="7"/>
        <v>0.7142857142857143</v>
      </c>
      <c r="I108" s="249">
        <v>0.82</v>
      </c>
      <c r="J108" s="242">
        <f t="shared" si="8"/>
        <v>1707.3170731707319</v>
      </c>
      <c r="K108" s="9"/>
      <c r="L108" s="9"/>
      <c r="M108" s="9"/>
      <c r="P108" s="5"/>
      <c r="Q108" s="5"/>
      <c r="R108" s="5"/>
      <c r="S108" s="5"/>
      <c r="T108" s="5"/>
      <c r="U108" s="5"/>
      <c r="V108" s="5"/>
      <c r="W108" s="5"/>
      <c r="X108" s="5"/>
      <c r="AC108" s="166"/>
      <c r="AD108" s="206"/>
      <c r="AE108" s="323"/>
      <c r="AF108" s="323"/>
      <c r="AG108" s="281"/>
      <c r="AH108" s="416"/>
      <c r="AI108" s="417"/>
      <c r="AJ108" s="278"/>
      <c r="AK108" s="361"/>
    </row>
    <row r="109" spans="1:37" ht="15">
      <c r="A109" s="17" t="s">
        <v>48</v>
      </c>
      <c r="B109" s="346" t="s">
        <v>532</v>
      </c>
      <c r="C109" s="350">
        <f t="shared" si="9"/>
        <v>0.07</v>
      </c>
      <c r="D109" s="242">
        <v>1400</v>
      </c>
      <c r="E109" s="346" t="s">
        <v>577</v>
      </c>
      <c r="F109" s="346" t="s">
        <v>543</v>
      </c>
      <c r="G109" s="247" t="s">
        <v>536</v>
      </c>
      <c r="H109" s="249">
        <f t="shared" si="7"/>
        <v>0.5714285714285714</v>
      </c>
      <c r="I109" s="249">
        <v>0.87</v>
      </c>
      <c r="J109" s="242">
        <f t="shared" si="8"/>
        <v>1609.1954022988507</v>
      </c>
      <c r="K109" s="9"/>
      <c r="L109" s="9"/>
      <c r="M109" s="9"/>
      <c r="AC109" s="166"/>
      <c r="AD109" s="206"/>
      <c r="AE109" s="323"/>
      <c r="AF109" s="323"/>
      <c r="AG109" s="281"/>
      <c r="AH109" s="416"/>
      <c r="AI109" s="417"/>
      <c r="AJ109" s="278"/>
      <c r="AK109" s="361"/>
    </row>
    <row r="110" spans="1:37" ht="15">
      <c r="A110" s="17" t="s">
        <v>49</v>
      </c>
      <c r="B110" s="346" t="s">
        <v>533</v>
      </c>
      <c r="C110" s="350">
        <f t="shared" si="9"/>
        <v>0.04</v>
      </c>
      <c r="D110" s="242">
        <v>800</v>
      </c>
      <c r="E110" s="346" t="s">
        <v>578</v>
      </c>
      <c r="F110" s="346" t="s">
        <v>543</v>
      </c>
      <c r="G110" s="247" t="s">
        <v>536</v>
      </c>
      <c r="H110" s="249">
        <f t="shared" si="7"/>
        <v>1</v>
      </c>
      <c r="I110" s="249">
        <v>0.71</v>
      </c>
      <c r="J110" s="242">
        <f t="shared" si="8"/>
        <v>1126.7605633802818</v>
      </c>
      <c r="K110" s="9"/>
      <c r="L110" s="9"/>
      <c r="M110" s="9"/>
      <c r="O110" s="72"/>
      <c r="P110" s="3"/>
      <c r="Q110" s="72"/>
      <c r="R110" s="3"/>
      <c r="S110" s="3"/>
      <c r="T110" s="3"/>
      <c r="U110" s="3"/>
      <c r="V110" s="3"/>
      <c r="W110" s="3"/>
      <c r="X110" s="3"/>
      <c r="Y110" s="3"/>
      <c r="Z110" s="3"/>
      <c r="AC110" s="166"/>
      <c r="AD110" s="206"/>
      <c r="AE110" s="323"/>
      <c r="AF110" s="323"/>
      <c r="AG110" s="281"/>
      <c r="AH110" s="416"/>
      <c r="AI110" s="417"/>
      <c r="AJ110" s="278"/>
      <c r="AK110" s="361"/>
    </row>
    <row r="111" spans="1:37" ht="15">
      <c r="A111" s="17" t="s">
        <v>50</v>
      </c>
      <c r="B111" s="346" t="s">
        <v>534</v>
      </c>
      <c r="C111" s="350">
        <f t="shared" si="9"/>
        <v>0.05</v>
      </c>
      <c r="D111" s="242">
        <v>1000</v>
      </c>
      <c r="E111" s="346" t="s">
        <v>579</v>
      </c>
      <c r="F111" s="346" t="s">
        <v>557</v>
      </c>
      <c r="G111" s="247" t="s">
        <v>537</v>
      </c>
      <c r="H111" s="249">
        <f t="shared" si="7"/>
        <v>1</v>
      </c>
      <c r="I111" s="249">
        <v>0.71</v>
      </c>
      <c r="J111" s="242">
        <f t="shared" si="8"/>
        <v>1408.4507042253522</v>
      </c>
      <c r="K111" s="9"/>
      <c r="L111" s="9"/>
      <c r="M111" s="9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C111" s="166"/>
      <c r="AD111" s="206"/>
      <c r="AE111" s="323"/>
      <c r="AF111" s="323"/>
      <c r="AG111" s="281"/>
      <c r="AH111" s="416"/>
      <c r="AI111" s="417"/>
      <c r="AJ111" s="278"/>
      <c r="AK111" s="361"/>
    </row>
    <row r="112" spans="1:37" ht="15">
      <c r="A112" s="17" t="s">
        <v>51</v>
      </c>
      <c r="B112" s="346" t="s">
        <v>514</v>
      </c>
      <c r="C112" s="350">
        <f t="shared" si="9"/>
        <v>0.05</v>
      </c>
      <c r="D112" s="242">
        <v>1000</v>
      </c>
      <c r="E112" s="346" t="s">
        <v>580</v>
      </c>
      <c r="F112" s="346" t="s">
        <v>321</v>
      </c>
      <c r="G112" s="247" t="s">
        <v>535</v>
      </c>
      <c r="H112" s="249">
        <f t="shared" si="7"/>
        <v>0.4</v>
      </c>
      <c r="I112" s="249">
        <v>0.93</v>
      </c>
      <c r="J112" s="242">
        <f t="shared" si="8"/>
        <v>1075.268817204301</v>
      </c>
      <c r="K112" s="9"/>
      <c r="L112" s="9"/>
      <c r="M112" s="9"/>
      <c r="P112" s="5" t="s">
        <v>105</v>
      </c>
      <c r="Q112" s="5"/>
      <c r="R112" s="5"/>
      <c r="S112" s="5"/>
      <c r="T112" s="5"/>
      <c r="U112" s="5"/>
      <c r="V112" s="5"/>
      <c r="W112" s="5"/>
      <c r="X112" s="5"/>
      <c r="AC112" s="166"/>
      <c r="AD112" s="206"/>
      <c r="AE112" s="323"/>
      <c r="AF112" s="323"/>
      <c r="AG112" s="281"/>
      <c r="AH112" s="416"/>
      <c r="AI112" s="417"/>
      <c r="AJ112" s="278"/>
      <c r="AK112" s="361"/>
    </row>
    <row r="113" spans="1:37" ht="15">
      <c r="A113" s="17" t="s">
        <v>52</v>
      </c>
      <c r="B113" s="346" t="s">
        <v>515</v>
      </c>
      <c r="C113" s="350">
        <f t="shared" si="9"/>
        <v>0.06</v>
      </c>
      <c r="D113" s="242">
        <v>1200</v>
      </c>
      <c r="E113" s="346" t="s">
        <v>581</v>
      </c>
      <c r="F113" s="346" t="s">
        <v>321</v>
      </c>
      <c r="G113" s="247" t="s">
        <v>535</v>
      </c>
      <c r="H113" s="249">
        <f t="shared" si="7"/>
        <v>0.3333333333333333</v>
      </c>
      <c r="I113" s="249">
        <v>0.95</v>
      </c>
      <c r="J113" s="242">
        <f t="shared" si="8"/>
        <v>1263.157894736842</v>
      </c>
      <c r="K113" s="9"/>
      <c r="L113" s="9"/>
      <c r="M113" s="9"/>
      <c r="AC113" s="166"/>
      <c r="AD113" s="206"/>
      <c r="AE113" s="323"/>
      <c r="AF113" s="323"/>
      <c r="AG113" s="281"/>
      <c r="AH113" s="416"/>
      <c r="AI113" s="417"/>
      <c r="AJ113" s="278"/>
      <c r="AK113" s="361"/>
    </row>
    <row r="114" spans="1:37" ht="15">
      <c r="A114" s="17" t="s">
        <v>53</v>
      </c>
      <c r="B114" s="346" t="s">
        <v>516</v>
      </c>
      <c r="C114" s="350">
        <f t="shared" si="9"/>
        <v>0.05</v>
      </c>
      <c r="D114" s="242">
        <v>1000</v>
      </c>
      <c r="E114" s="346" t="s">
        <v>582</v>
      </c>
      <c r="F114" s="346" t="s">
        <v>321</v>
      </c>
      <c r="G114" s="247" t="s">
        <v>535</v>
      </c>
      <c r="H114" s="249">
        <f t="shared" si="7"/>
        <v>0.4</v>
      </c>
      <c r="I114" s="249">
        <v>0.93</v>
      </c>
      <c r="J114" s="242">
        <f t="shared" si="8"/>
        <v>1075.268817204301</v>
      </c>
      <c r="K114" s="9"/>
      <c r="L114" s="9"/>
      <c r="M114" s="9"/>
      <c r="O114" s="71" t="s">
        <v>109</v>
      </c>
      <c r="P114" s="48"/>
      <c r="Q114" s="71" t="s">
        <v>102</v>
      </c>
      <c r="R114" s="48"/>
      <c r="S114" s="53" t="s">
        <v>100</v>
      </c>
      <c r="T114" s="48"/>
      <c r="U114" s="53" t="s">
        <v>106</v>
      </c>
      <c r="V114" s="48"/>
      <c r="W114" s="53" t="s">
        <v>111</v>
      </c>
      <c r="X114" s="54"/>
      <c r="Y114" s="53"/>
      <c r="Z114" s="48"/>
      <c r="AC114" s="166"/>
      <c r="AD114" s="206"/>
      <c r="AE114" s="323"/>
      <c r="AF114" s="323"/>
      <c r="AG114" s="281"/>
      <c r="AH114" s="416"/>
      <c r="AI114" s="417"/>
      <c r="AJ114" s="278"/>
      <c r="AK114" s="361"/>
    </row>
    <row r="115" spans="1:37" ht="15">
      <c r="A115" s="17" t="s">
        <v>54</v>
      </c>
      <c r="B115" s="346" t="s">
        <v>517</v>
      </c>
      <c r="C115" s="350">
        <f t="shared" si="9"/>
        <v>0.06</v>
      </c>
      <c r="D115" s="242">
        <v>1200</v>
      </c>
      <c r="E115" s="346" t="s">
        <v>583</v>
      </c>
      <c r="F115" s="346" t="s">
        <v>321</v>
      </c>
      <c r="G115" s="247" t="s">
        <v>535</v>
      </c>
      <c r="H115" s="249">
        <f t="shared" si="7"/>
        <v>0.3333333333333333</v>
      </c>
      <c r="I115" s="249">
        <v>0.95</v>
      </c>
      <c r="J115" s="242">
        <f t="shared" si="8"/>
        <v>1263.157894736842</v>
      </c>
      <c r="K115" s="9"/>
      <c r="L115" s="9"/>
      <c r="M115" s="9"/>
      <c r="O115" s="49"/>
      <c r="P115" s="50"/>
      <c r="Q115" s="49" t="s">
        <v>110</v>
      </c>
      <c r="R115" s="50"/>
      <c r="S115" s="49" t="s">
        <v>101</v>
      </c>
      <c r="T115" s="50"/>
      <c r="U115" s="49" t="s">
        <v>107</v>
      </c>
      <c r="V115" s="50"/>
      <c r="W115" s="49" t="s">
        <v>112</v>
      </c>
      <c r="X115" s="3"/>
      <c r="Y115" s="49" t="s">
        <v>205</v>
      </c>
      <c r="Z115" s="50"/>
      <c r="AC115" s="166"/>
      <c r="AD115" s="206"/>
      <c r="AE115" s="323"/>
      <c r="AF115" s="323"/>
      <c r="AG115" s="281"/>
      <c r="AH115" s="416"/>
      <c r="AI115" s="417"/>
      <c r="AJ115" s="278"/>
      <c r="AK115" s="361"/>
    </row>
    <row r="116" spans="1:37" ht="15">
      <c r="A116" s="74"/>
      <c r="B116" s="75"/>
      <c r="C116" s="75" t="s">
        <v>55</v>
      </c>
      <c r="D116" s="63"/>
      <c r="E116" s="76"/>
      <c r="F116" s="400" t="s">
        <v>71</v>
      </c>
      <c r="G116" s="401"/>
      <c r="H116" s="401"/>
      <c r="I116" s="401"/>
      <c r="J116" s="401"/>
      <c r="K116" s="77" t="s">
        <v>118</v>
      </c>
      <c r="L116" s="78"/>
      <c r="M116" s="79"/>
      <c r="O116" s="49"/>
      <c r="P116" s="50"/>
      <c r="Q116" s="49"/>
      <c r="R116" s="50"/>
      <c r="S116" s="49"/>
      <c r="T116" s="50"/>
      <c r="U116" s="49"/>
      <c r="V116" s="50"/>
      <c r="W116" s="49" t="s">
        <v>113</v>
      </c>
      <c r="X116" s="3"/>
      <c r="Y116" s="49"/>
      <c r="Z116" s="50"/>
      <c r="AC116" s="166"/>
      <c r="AD116" s="206"/>
      <c r="AE116" s="323"/>
      <c r="AF116" s="323"/>
      <c r="AG116" s="281"/>
      <c r="AH116" s="416"/>
      <c r="AI116" s="417"/>
      <c r="AJ116" s="278"/>
      <c r="AK116" s="361"/>
    </row>
    <row r="117" spans="1:37" ht="15">
      <c r="A117" s="80"/>
      <c r="B117" s="389" t="s">
        <v>70</v>
      </c>
      <c r="C117" s="390"/>
      <c r="D117" s="389" t="s">
        <v>56</v>
      </c>
      <c r="E117" s="390"/>
      <c r="F117" s="81" t="s">
        <v>57</v>
      </c>
      <c r="G117" s="81" t="s">
        <v>59</v>
      </c>
      <c r="H117" s="389" t="s">
        <v>61</v>
      </c>
      <c r="I117" s="386"/>
      <c r="J117" s="390"/>
      <c r="K117" s="82" t="s">
        <v>119</v>
      </c>
      <c r="L117" s="83"/>
      <c r="M117" s="84"/>
      <c r="O117" s="51"/>
      <c r="P117" s="52"/>
      <c r="Q117" s="51"/>
      <c r="R117" s="52" t="s">
        <v>263</v>
      </c>
      <c r="S117" s="51"/>
      <c r="T117" s="52"/>
      <c r="U117" s="51"/>
      <c r="V117" s="52"/>
      <c r="W117" s="51" t="s">
        <v>108</v>
      </c>
      <c r="X117" s="55"/>
      <c r="Y117" s="51"/>
      <c r="Z117" s="52"/>
      <c r="AC117" s="166"/>
      <c r="AD117" s="206"/>
      <c r="AE117" s="323"/>
      <c r="AF117" s="323"/>
      <c r="AG117" s="281"/>
      <c r="AH117" s="416"/>
      <c r="AI117" s="417"/>
      <c r="AJ117" s="278"/>
      <c r="AK117" s="361"/>
    </row>
    <row r="118" spans="1:37" ht="15">
      <c r="A118" s="85" t="s">
        <v>62</v>
      </c>
      <c r="B118" s="86"/>
      <c r="C118" s="87"/>
      <c r="D118" s="86"/>
      <c r="E118" s="87"/>
      <c r="F118" s="88" t="s">
        <v>58</v>
      </c>
      <c r="G118" s="88" t="s">
        <v>60</v>
      </c>
      <c r="H118" s="391" t="s">
        <v>26</v>
      </c>
      <c r="I118" s="392"/>
      <c r="J118" s="393"/>
      <c r="K118" s="89" t="s">
        <v>120</v>
      </c>
      <c r="L118" s="90"/>
      <c r="M118" s="91"/>
      <c r="O118" s="396" t="s">
        <v>262</v>
      </c>
      <c r="P118" s="397"/>
      <c r="Q118" s="61"/>
      <c r="R118" s="142">
        <v>0.4</v>
      </c>
      <c r="S118" s="396">
        <v>280</v>
      </c>
      <c r="T118" s="397"/>
      <c r="U118" s="61"/>
      <c r="V118" s="59"/>
      <c r="W118" s="61"/>
      <c r="X118" s="62"/>
      <c r="Y118" s="61"/>
      <c r="Z118" s="59"/>
      <c r="AC118" s="166"/>
      <c r="AD118" s="206"/>
      <c r="AE118" s="323"/>
      <c r="AF118" s="323"/>
      <c r="AG118" s="281"/>
      <c r="AH118" s="416"/>
      <c r="AI118" s="417"/>
      <c r="AJ118" s="278"/>
      <c r="AK118" s="361"/>
    </row>
    <row r="119" spans="1:37" ht="15">
      <c r="A119" s="13" t="s">
        <v>63</v>
      </c>
      <c r="B119" s="66">
        <f>D92+D93+D94+D95+D96+D97+D98+D99</f>
        <v>8999.999999998181</v>
      </c>
      <c r="C119" s="65"/>
      <c r="D119" s="250">
        <f>G92+G93+G94+G95+G96+G97+G98+G99</f>
        <v>3400</v>
      </c>
      <c r="E119" s="251"/>
      <c r="F119" s="236">
        <f>B119/8</f>
        <v>1124.9999999997726</v>
      </c>
      <c r="G119" s="236">
        <f>D119/8</f>
        <v>425</v>
      </c>
      <c r="H119" s="66"/>
      <c r="I119" s="220">
        <v>1203</v>
      </c>
      <c r="J119" s="67"/>
      <c r="K119" s="66"/>
      <c r="L119" s="239">
        <f>F119/I119</f>
        <v>0.9351620947629032</v>
      </c>
      <c r="M119" s="67"/>
      <c r="O119" s="396" t="s">
        <v>262</v>
      </c>
      <c r="P119" s="397"/>
      <c r="Q119" s="61"/>
      <c r="R119" s="142">
        <v>0.4</v>
      </c>
      <c r="S119" s="396">
        <v>300</v>
      </c>
      <c r="T119" s="397"/>
      <c r="U119" s="61"/>
      <c r="V119" s="59"/>
      <c r="W119" s="61"/>
      <c r="X119" s="62"/>
      <c r="Y119" s="61"/>
      <c r="Z119" s="59"/>
      <c r="AC119" s="166"/>
      <c r="AD119" s="206"/>
      <c r="AE119" s="323"/>
      <c r="AF119" s="323"/>
      <c r="AG119" s="281"/>
      <c r="AH119" s="416"/>
      <c r="AI119" s="417"/>
      <c r="AJ119" s="278"/>
      <c r="AK119" s="361"/>
    </row>
    <row r="120" spans="1:37" ht="15">
      <c r="A120" s="13" t="s">
        <v>73</v>
      </c>
      <c r="B120" s="66">
        <f>D100+D101+D102+D103+D104+D105+D106+D107</f>
        <v>14400</v>
      </c>
      <c r="C120" s="65"/>
      <c r="D120" s="250">
        <f>G100+G101+G102+G103+G104+G105+G106+G107</f>
        <v>8600</v>
      </c>
      <c r="E120" s="251"/>
      <c r="F120" s="236">
        <f>B120/8</f>
        <v>1800</v>
      </c>
      <c r="G120" s="236">
        <f>D120/8</f>
        <v>1075</v>
      </c>
      <c r="H120" s="66"/>
      <c r="I120" s="220">
        <v>2097</v>
      </c>
      <c r="J120" s="67"/>
      <c r="K120" s="66"/>
      <c r="L120" s="239">
        <f>F120/I120</f>
        <v>0.8583690987124464</v>
      </c>
      <c r="M120" s="67"/>
      <c r="O120" s="396" t="s">
        <v>262</v>
      </c>
      <c r="P120" s="397"/>
      <c r="Q120" s="61"/>
      <c r="R120" s="142">
        <v>0.4</v>
      </c>
      <c r="S120" s="396">
        <v>180</v>
      </c>
      <c r="T120" s="397"/>
      <c r="U120" s="61"/>
      <c r="V120" s="59"/>
      <c r="W120" s="61"/>
      <c r="X120" s="62"/>
      <c r="Y120" s="61"/>
      <c r="Z120" s="59"/>
      <c r="AC120" s="166"/>
      <c r="AD120" s="206"/>
      <c r="AE120" s="323"/>
      <c r="AF120" s="323"/>
      <c r="AG120" s="281"/>
      <c r="AH120" s="416"/>
      <c r="AI120" s="417"/>
      <c r="AJ120" s="278"/>
      <c r="AK120" s="361"/>
    </row>
    <row r="121" spans="1:37" ht="15">
      <c r="A121" s="13" t="s">
        <v>64</v>
      </c>
      <c r="B121" s="66">
        <f>D108+D109+D110+D111+D112+D113+D114+D115</f>
        <v>9000</v>
      </c>
      <c r="C121" s="65"/>
      <c r="D121" s="250">
        <f>G108+G109+G110+G111+G112+G113+G114+G115</f>
        <v>5200</v>
      </c>
      <c r="E121" s="251"/>
      <c r="F121" s="236">
        <f>B121/8</f>
        <v>1125</v>
      </c>
      <c r="G121" s="236">
        <f>D121/8</f>
        <v>650</v>
      </c>
      <c r="H121" s="66"/>
      <c r="I121" s="220">
        <v>1299</v>
      </c>
      <c r="J121" s="67"/>
      <c r="K121" s="66"/>
      <c r="L121" s="239">
        <f>F121/I121</f>
        <v>0.8660508083140878</v>
      </c>
      <c r="M121" s="67"/>
      <c r="O121" s="396" t="s">
        <v>262</v>
      </c>
      <c r="P121" s="397"/>
      <c r="Q121" s="61"/>
      <c r="R121" s="142">
        <v>0.4</v>
      </c>
      <c r="S121" s="396">
        <v>210</v>
      </c>
      <c r="T121" s="397"/>
      <c r="U121" s="61"/>
      <c r="V121" s="59"/>
      <c r="W121" s="61"/>
      <c r="X121" s="62"/>
      <c r="Y121" s="61"/>
      <c r="Z121" s="59"/>
      <c r="AC121" s="166"/>
      <c r="AD121" s="206"/>
      <c r="AE121" s="323"/>
      <c r="AF121" s="323"/>
      <c r="AG121" s="281"/>
      <c r="AH121" s="416"/>
      <c r="AI121" s="417"/>
      <c r="AJ121" s="278"/>
      <c r="AK121" s="361"/>
    </row>
    <row r="122" spans="1:37" ht="15">
      <c r="A122" s="13" t="s">
        <v>74</v>
      </c>
      <c r="B122" s="288">
        <f>B119+B120+B121</f>
        <v>32399.99999999818</v>
      </c>
      <c r="C122" s="65"/>
      <c r="D122" s="250">
        <f>G92+G93+G94+G95+G96+G97+G98+G99+G100+G101+G102+G103+G104+G105+G106+G107+G108+G109+G110+G111+G112+G113+G114+G115</f>
        <v>17200</v>
      </c>
      <c r="E122" s="251"/>
      <c r="F122" s="236">
        <f>B122/24</f>
        <v>1349.9999999999243</v>
      </c>
      <c r="G122" s="236">
        <f>D122/24</f>
        <v>716.6666666666666</v>
      </c>
      <c r="H122" s="66"/>
      <c r="I122" s="220">
        <v>1529</v>
      </c>
      <c r="J122" s="67"/>
      <c r="K122" s="66"/>
      <c r="L122" s="239">
        <f>F122/I122</f>
        <v>0.8829300196206176</v>
      </c>
      <c r="M122" s="67"/>
      <c r="O122" s="396" t="s">
        <v>262</v>
      </c>
      <c r="P122" s="397"/>
      <c r="Q122" s="61"/>
      <c r="R122" s="142">
        <v>0.4</v>
      </c>
      <c r="S122" s="396">
        <v>340</v>
      </c>
      <c r="T122" s="397"/>
      <c r="U122" s="61"/>
      <c r="V122" s="59"/>
      <c r="W122" s="61"/>
      <c r="X122" s="62"/>
      <c r="Y122" s="61"/>
      <c r="Z122" s="59"/>
      <c r="AC122" s="3"/>
      <c r="AD122" s="166"/>
      <c r="AE122" s="278"/>
      <c r="AF122" s="278"/>
      <c r="AG122" s="278"/>
      <c r="AH122" s="416"/>
      <c r="AI122" s="417"/>
      <c r="AJ122" s="332"/>
      <c r="AK122" s="361"/>
    </row>
    <row r="123" spans="1:47" ht="15">
      <c r="A123" s="10"/>
      <c r="B123" s="11"/>
      <c r="C123" s="11"/>
      <c r="D123" s="11"/>
      <c r="E123" s="7"/>
      <c r="F123" s="5"/>
      <c r="G123" s="5"/>
      <c r="H123" s="5"/>
      <c r="I123" s="5"/>
      <c r="J123" s="5"/>
      <c r="K123" s="5"/>
      <c r="L123" s="5"/>
      <c r="M123" s="5"/>
      <c r="O123" s="396" t="s">
        <v>262</v>
      </c>
      <c r="P123" s="397"/>
      <c r="Q123" s="61"/>
      <c r="R123" s="142">
        <v>0.4</v>
      </c>
      <c r="S123" s="396">
        <v>140</v>
      </c>
      <c r="T123" s="397"/>
      <c r="U123" s="61"/>
      <c r="V123" s="59"/>
      <c r="W123" s="61"/>
      <c r="X123" s="62"/>
      <c r="Y123" s="61"/>
      <c r="Z123" s="59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</row>
    <row r="124" spans="1:47" ht="15.75">
      <c r="A124" s="12"/>
      <c r="B124" s="8"/>
      <c r="C124" s="8"/>
      <c r="D124" s="8"/>
      <c r="E124" s="8"/>
      <c r="F124" s="5"/>
      <c r="G124" s="5"/>
      <c r="H124" s="5"/>
      <c r="I124" s="5"/>
      <c r="J124" s="5"/>
      <c r="K124" s="5"/>
      <c r="L124" s="5"/>
      <c r="M124" s="5"/>
      <c r="O124" s="396" t="s">
        <v>262</v>
      </c>
      <c r="P124" s="397"/>
      <c r="Q124" s="61"/>
      <c r="R124" s="142">
        <v>0.4</v>
      </c>
      <c r="S124" s="396">
        <v>300</v>
      </c>
      <c r="T124" s="397"/>
      <c r="U124" s="61"/>
      <c r="V124" s="59"/>
      <c r="W124" s="61"/>
      <c r="X124" s="62"/>
      <c r="Y124" s="61"/>
      <c r="Z124" s="59"/>
      <c r="AB124" s="138"/>
      <c r="AC124" s="138"/>
      <c r="AD124" s="138"/>
      <c r="AE124" s="138"/>
      <c r="AF124" s="137"/>
      <c r="AG124" s="138"/>
      <c r="AH124" s="138"/>
      <c r="AI124" s="138"/>
      <c r="AJ124" s="138"/>
      <c r="AK124" s="3"/>
      <c r="AL124" s="138"/>
      <c r="AM124" s="138"/>
      <c r="AN124" s="138"/>
      <c r="AO124" s="138"/>
      <c r="AP124" s="137"/>
      <c r="AQ124" s="138"/>
      <c r="AR124" s="138"/>
      <c r="AS124" s="138"/>
      <c r="AT124" s="138"/>
      <c r="AU124" s="3"/>
    </row>
    <row r="125" spans="1:47" ht="15">
      <c r="A125" s="73" t="s">
        <v>65</v>
      </c>
      <c r="B125" s="14"/>
      <c r="C125" s="14"/>
      <c r="D125" s="14"/>
      <c r="E125" s="3"/>
      <c r="J125" s="5"/>
      <c r="K125" s="12"/>
      <c r="L125" s="8"/>
      <c r="M125" s="8"/>
      <c r="N125" s="3"/>
      <c r="O125" s="396"/>
      <c r="P125" s="397"/>
      <c r="Q125" s="61"/>
      <c r="R125" s="59"/>
      <c r="S125" s="396">
        <v>1750</v>
      </c>
      <c r="T125" s="397"/>
      <c r="U125" s="61"/>
      <c r="V125" s="59"/>
      <c r="W125" s="61"/>
      <c r="X125" s="62"/>
      <c r="Y125" s="61"/>
      <c r="Z125" s="59"/>
      <c r="AB125" s="203"/>
      <c r="AC125" s="203"/>
      <c r="AD125" s="203"/>
      <c r="AE125" s="203"/>
      <c r="AF125" s="203"/>
      <c r="AG125" s="203"/>
      <c r="AH125" s="203"/>
      <c r="AI125" s="203"/>
      <c r="AJ125" s="203"/>
      <c r="AK125" s="3"/>
      <c r="AL125" s="203"/>
      <c r="AM125" s="203"/>
      <c r="AN125" s="203"/>
      <c r="AO125" s="203"/>
      <c r="AP125" s="203"/>
      <c r="AQ125" s="203"/>
      <c r="AR125" s="203"/>
      <c r="AS125" s="203"/>
      <c r="AT125" s="203"/>
      <c r="AU125" s="3"/>
    </row>
    <row r="126" spans="1:47" ht="15">
      <c r="A126" s="2" t="s">
        <v>66</v>
      </c>
      <c r="B126" s="3"/>
      <c r="C126" s="3"/>
      <c r="D126" s="3"/>
      <c r="E126" s="3"/>
      <c r="G126" t="s">
        <v>117</v>
      </c>
      <c r="J126" s="5"/>
      <c r="K126" s="12"/>
      <c r="L126" s="8"/>
      <c r="M126" s="8"/>
      <c r="N126" s="3"/>
      <c r="O126" s="396"/>
      <c r="P126" s="397"/>
      <c r="Q126" s="61"/>
      <c r="R126" s="59"/>
      <c r="S126" s="396"/>
      <c r="T126" s="397"/>
      <c r="U126" s="61"/>
      <c r="V126" s="59"/>
      <c r="W126" s="61"/>
      <c r="X126" s="62"/>
      <c r="Y126" s="61"/>
      <c r="Z126" s="59"/>
      <c r="AB126" s="203"/>
      <c r="AC126" s="203"/>
      <c r="AD126" s="203"/>
      <c r="AE126" s="203"/>
      <c r="AF126" s="203"/>
      <c r="AG126" s="203"/>
      <c r="AH126" s="203"/>
      <c r="AI126" s="203"/>
      <c r="AJ126" s="203"/>
      <c r="AK126" s="3"/>
      <c r="AL126" s="203"/>
      <c r="AM126" s="203"/>
      <c r="AN126" s="203"/>
      <c r="AO126" s="203"/>
      <c r="AP126" s="203"/>
      <c r="AQ126" s="203"/>
      <c r="AR126" s="203"/>
      <c r="AS126" s="203"/>
      <c r="AT126" s="203"/>
      <c r="AU126" s="3"/>
    </row>
    <row r="127" spans="1:47" ht="15">
      <c r="A127" s="2"/>
      <c r="B127" s="1" t="s">
        <v>68</v>
      </c>
      <c r="J127" s="5"/>
      <c r="K127" s="8"/>
      <c r="L127" s="8"/>
      <c r="M127" s="8"/>
      <c r="N127" s="3"/>
      <c r="AB127" s="203"/>
      <c r="AC127" s="364"/>
      <c r="AD127" s="203"/>
      <c r="AE127" s="203"/>
      <c r="AF127" s="203"/>
      <c r="AG127" s="364"/>
      <c r="AH127" s="203"/>
      <c r="AI127" s="203"/>
      <c r="AJ127" s="203"/>
      <c r="AK127" s="3"/>
      <c r="AL127" s="203"/>
      <c r="AM127" s="364"/>
      <c r="AN127" s="365"/>
      <c r="AO127" s="203"/>
      <c r="AP127" s="203"/>
      <c r="AQ127" s="364"/>
      <c r="AR127" s="365"/>
      <c r="AS127" s="203"/>
      <c r="AT127" s="203"/>
      <c r="AU127" s="3"/>
    </row>
    <row r="128" spans="1:47" ht="15">
      <c r="A128" s="2" t="s">
        <v>67</v>
      </c>
      <c r="G128" t="s">
        <v>117</v>
      </c>
      <c r="J128" s="5"/>
      <c r="K128" s="5"/>
      <c r="L128" s="5"/>
      <c r="M128" s="5"/>
      <c r="AB128" s="203"/>
      <c r="AC128" s="328"/>
      <c r="AD128" s="328"/>
      <c r="AE128" s="203"/>
      <c r="AF128" s="203"/>
      <c r="AG128" s="328"/>
      <c r="AH128" s="328"/>
      <c r="AI128" s="203"/>
      <c r="AJ128" s="203"/>
      <c r="AK128" s="3"/>
      <c r="AL128" s="203"/>
      <c r="AM128" s="364"/>
      <c r="AN128" s="328"/>
      <c r="AO128" s="203"/>
      <c r="AP128" s="203"/>
      <c r="AQ128" s="364"/>
      <c r="AR128" s="328"/>
      <c r="AS128" s="203"/>
      <c r="AT128" s="203"/>
      <c r="AU128" s="3"/>
    </row>
    <row r="129" spans="2:47" ht="15">
      <c r="B129" s="1" t="s">
        <v>68</v>
      </c>
      <c r="J129" s="5"/>
      <c r="K129" s="5"/>
      <c r="L129" s="5"/>
      <c r="M129" s="5"/>
      <c r="O129" t="s">
        <v>115</v>
      </c>
      <c r="W129" t="s">
        <v>264</v>
      </c>
      <c r="AB129" s="203"/>
      <c r="AC129" s="328"/>
      <c r="AD129" s="328"/>
      <c r="AE129" s="203"/>
      <c r="AF129" s="203"/>
      <c r="AG129" s="328"/>
      <c r="AH129" s="328"/>
      <c r="AI129" s="203"/>
      <c r="AJ129" s="203"/>
      <c r="AK129" s="3"/>
      <c r="AL129" s="203"/>
      <c r="AM129" s="364"/>
      <c r="AN129" s="328"/>
      <c r="AO129" s="203"/>
      <c r="AP129" s="203"/>
      <c r="AQ129" s="364"/>
      <c r="AR129" s="328"/>
      <c r="AS129" s="203"/>
      <c r="AT129" s="203"/>
      <c r="AU129" s="3"/>
    </row>
    <row r="130" spans="1:47" ht="15">
      <c r="A130" s="2" t="s">
        <v>69</v>
      </c>
      <c r="G130" t="s">
        <v>117</v>
      </c>
      <c r="J130" s="5"/>
      <c r="K130" s="5"/>
      <c r="L130" s="5"/>
      <c r="M130" s="5"/>
      <c r="S130" s="1" t="s">
        <v>116</v>
      </c>
      <c r="AB130" s="203"/>
      <c r="AC130" s="328"/>
      <c r="AD130" s="328"/>
      <c r="AE130" s="203"/>
      <c r="AF130" s="203"/>
      <c r="AG130" s="328"/>
      <c r="AH130" s="328"/>
      <c r="AI130" s="203"/>
      <c r="AJ130" s="203"/>
      <c r="AK130" s="3"/>
      <c r="AL130" s="203"/>
      <c r="AM130" s="364"/>
      <c r="AN130" s="328"/>
      <c r="AO130" s="203"/>
      <c r="AP130" s="203"/>
      <c r="AQ130" s="364"/>
      <c r="AR130" s="328"/>
      <c r="AS130" s="203"/>
      <c r="AT130" s="203"/>
      <c r="AU130" s="3"/>
    </row>
    <row r="131" spans="2:47" ht="15">
      <c r="B131" s="1" t="s">
        <v>68</v>
      </c>
      <c r="J131" s="5"/>
      <c r="K131" s="5"/>
      <c r="L131" s="5"/>
      <c r="M131" s="5"/>
      <c r="AB131" s="203"/>
      <c r="AC131" s="328"/>
      <c r="AD131" s="328"/>
      <c r="AE131" s="203"/>
      <c r="AF131" s="203"/>
      <c r="AG131" s="328"/>
      <c r="AH131" s="328"/>
      <c r="AI131" s="203"/>
      <c r="AJ131" s="203"/>
      <c r="AK131" s="3"/>
      <c r="AL131" s="203"/>
      <c r="AM131" s="364"/>
      <c r="AN131" s="328"/>
      <c r="AO131" s="203"/>
      <c r="AP131" s="203"/>
      <c r="AQ131" s="364"/>
      <c r="AR131" s="328"/>
      <c r="AS131" s="203"/>
      <c r="AT131" s="203"/>
      <c r="AU131" s="3"/>
    </row>
    <row r="132" spans="15:26" ht="14.25">
      <c r="O132" s="5"/>
      <c r="P132" s="5"/>
      <c r="Q132" s="5" t="s">
        <v>76</v>
      </c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4.25">
      <c r="A133" t="s">
        <v>0</v>
      </c>
      <c r="H133" s="5" t="s">
        <v>133</v>
      </c>
      <c r="I133" s="5"/>
      <c r="J133" s="5"/>
      <c r="K133" s="5"/>
      <c r="L133" s="5"/>
      <c r="M133" s="5"/>
      <c r="O133" s="5"/>
      <c r="P133" s="5"/>
      <c r="Q133" s="5"/>
      <c r="R133" s="5"/>
      <c r="S133" s="5"/>
      <c r="T133" s="5"/>
      <c r="U133" s="5"/>
      <c r="V133" s="5"/>
      <c r="W133" s="20"/>
      <c r="X133" s="20"/>
      <c r="Y133" s="5"/>
      <c r="Z133" s="5"/>
    </row>
    <row r="134" spans="1:26" ht="14.25">
      <c r="A134" s="1" t="s">
        <v>72</v>
      </c>
      <c r="H134" s="5" t="s">
        <v>134</v>
      </c>
      <c r="I134" s="5"/>
      <c r="J134" s="5"/>
      <c r="K134" s="5"/>
      <c r="L134" s="5"/>
      <c r="M134" s="5"/>
      <c r="O134" s="5"/>
      <c r="P134" s="5"/>
      <c r="Q134" s="5"/>
      <c r="R134" s="5"/>
      <c r="S134" s="5" t="s">
        <v>95</v>
      </c>
      <c r="T134" s="4"/>
      <c r="U134" s="4"/>
      <c r="V134" s="4"/>
      <c r="W134" s="20"/>
      <c r="X134" s="20"/>
      <c r="Y134" s="5"/>
      <c r="Z134" s="5"/>
    </row>
    <row r="135" spans="1:26" ht="15">
      <c r="A135" s="4"/>
      <c r="B135" s="4"/>
      <c r="C135" s="4"/>
      <c r="D135" s="4"/>
      <c r="E135" s="4"/>
      <c r="H135" s="5" t="s">
        <v>227</v>
      </c>
      <c r="I135" s="5"/>
      <c r="J135" s="5"/>
      <c r="K135" s="5"/>
      <c r="L135" s="5"/>
      <c r="M135" s="5"/>
      <c r="O135" s="5"/>
      <c r="P135" s="5"/>
      <c r="Q135" s="5"/>
      <c r="R135" s="5"/>
      <c r="S135" s="5"/>
      <c r="T135" s="5"/>
      <c r="U135" s="5"/>
      <c r="V135" s="5"/>
      <c r="W135" s="20"/>
      <c r="X135" s="20"/>
      <c r="Y135" s="5"/>
      <c r="Z135" s="5"/>
    </row>
    <row r="136" spans="1:26" ht="14.25">
      <c r="A136" s="5" t="s">
        <v>1</v>
      </c>
      <c r="B136" s="5"/>
      <c r="C136" s="5"/>
      <c r="D136" s="5"/>
      <c r="E136" s="5"/>
      <c r="H136" s="5" t="s">
        <v>307</v>
      </c>
      <c r="I136" s="5"/>
      <c r="J136" s="5"/>
      <c r="K136" s="5"/>
      <c r="L136" s="5"/>
      <c r="M136" s="5"/>
      <c r="O136" s="8"/>
      <c r="P136" s="8"/>
      <c r="Q136" s="8"/>
      <c r="R136" s="8"/>
      <c r="S136" s="18"/>
      <c r="T136" s="19"/>
      <c r="U136" s="5"/>
      <c r="V136" s="5"/>
      <c r="W136" s="28"/>
      <c r="X136" s="28"/>
      <c r="Y136" s="5"/>
      <c r="Z136" s="5"/>
    </row>
    <row r="137" spans="1:31" ht="14.25">
      <c r="A137" s="5" t="s">
        <v>2</v>
      </c>
      <c r="B137" s="5"/>
      <c r="C137" s="5"/>
      <c r="D137" s="5"/>
      <c r="E137" s="5"/>
      <c r="O137" s="29" t="s">
        <v>77</v>
      </c>
      <c r="P137" s="408" t="s">
        <v>238</v>
      </c>
      <c r="Q137" s="409"/>
      <c r="R137" s="29"/>
      <c r="S137" s="33" t="s">
        <v>80</v>
      </c>
      <c r="T137" s="34"/>
      <c r="U137" s="21" t="s">
        <v>85</v>
      </c>
      <c r="V137" s="22"/>
      <c r="W137" s="21" t="s">
        <v>87</v>
      </c>
      <c r="X137" s="27"/>
      <c r="Y137" s="21"/>
      <c r="Z137" s="22"/>
      <c r="AB137" s="3"/>
      <c r="AC137" s="3"/>
      <c r="AD137" s="3"/>
      <c r="AE137" s="3"/>
    </row>
    <row r="138" spans="1:31" ht="12.75">
      <c r="A138" t="s">
        <v>0</v>
      </c>
      <c r="O138" s="30" t="s">
        <v>23</v>
      </c>
      <c r="P138" s="410"/>
      <c r="Q138" s="411"/>
      <c r="R138" s="30" t="s">
        <v>78</v>
      </c>
      <c r="S138" s="35" t="s">
        <v>81</v>
      </c>
      <c r="T138" s="36"/>
      <c r="U138" s="23" t="s">
        <v>83</v>
      </c>
      <c r="V138" s="24"/>
      <c r="W138" s="23" t="s">
        <v>86</v>
      </c>
      <c r="X138" s="20"/>
      <c r="Y138" s="23" t="s">
        <v>205</v>
      </c>
      <c r="Z138" s="24"/>
      <c r="AB138" s="281"/>
      <c r="AC138" s="3"/>
      <c r="AD138" s="3"/>
      <c r="AE138" s="3"/>
    </row>
    <row r="139" spans="1:31" ht="12.75">
      <c r="A139" s="1" t="s">
        <v>3</v>
      </c>
      <c r="O139" s="30"/>
      <c r="P139" s="410"/>
      <c r="Q139" s="411"/>
      <c r="R139" s="30" t="s">
        <v>79</v>
      </c>
      <c r="S139" s="37" t="s">
        <v>82</v>
      </c>
      <c r="T139" s="36"/>
      <c r="U139" s="23" t="s">
        <v>84</v>
      </c>
      <c r="V139" s="24"/>
      <c r="W139" s="23" t="s">
        <v>88</v>
      </c>
      <c r="X139" s="20"/>
      <c r="Y139" s="23"/>
      <c r="Z139" s="24"/>
      <c r="AB139" s="281"/>
      <c r="AC139" s="3"/>
      <c r="AD139" s="3"/>
      <c r="AE139" s="3"/>
    </row>
    <row r="140" spans="15:31" ht="12.75">
      <c r="O140" s="31"/>
      <c r="P140" s="412"/>
      <c r="Q140" s="413"/>
      <c r="R140" s="32"/>
      <c r="S140" s="38"/>
      <c r="T140" s="39"/>
      <c r="U140" s="25"/>
      <c r="V140" s="26"/>
      <c r="W140" s="25" t="s">
        <v>89</v>
      </c>
      <c r="X140" s="28"/>
      <c r="Y140" s="25"/>
      <c r="Z140" s="26"/>
      <c r="AB140" s="281"/>
      <c r="AC140" s="3"/>
      <c r="AD140" s="3"/>
      <c r="AE140" s="3"/>
    </row>
    <row r="141" spans="4:31" ht="15">
      <c r="D141" s="5"/>
      <c r="E141" s="5" t="s">
        <v>75</v>
      </c>
      <c r="F141" s="5"/>
      <c r="G141" s="5"/>
      <c r="H141" s="5"/>
      <c r="I141" s="5"/>
      <c r="J141" s="5"/>
      <c r="K141" s="5"/>
      <c r="L141" s="5"/>
      <c r="M141" s="5"/>
      <c r="O141" s="57">
        <v>1</v>
      </c>
      <c r="P141" s="396" t="s">
        <v>269</v>
      </c>
      <c r="Q141" s="397"/>
      <c r="R141" s="112">
        <v>40</v>
      </c>
      <c r="S141" s="61"/>
      <c r="T141" s="59"/>
      <c r="U141" s="61"/>
      <c r="V141" s="59"/>
      <c r="W141" s="61"/>
      <c r="X141" s="62"/>
      <c r="Y141" s="61"/>
      <c r="Z141" s="59"/>
      <c r="AB141" s="281"/>
      <c r="AC141" s="3"/>
      <c r="AD141" s="3"/>
      <c r="AE141" s="3"/>
    </row>
    <row r="142" spans="4:31" ht="15">
      <c r="D142" s="16" t="s">
        <v>4</v>
      </c>
      <c r="E142" s="16"/>
      <c r="F142" s="16"/>
      <c r="G142" s="16"/>
      <c r="H142" s="16"/>
      <c r="I142" s="16"/>
      <c r="J142" s="16"/>
      <c r="K142" s="16"/>
      <c r="L142" s="16"/>
      <c r="M142" s="5"/>
      <c r="O142" s="57"/>
      <c r="P142" s="61"/>
      <c r="Q142" s="59"/>
      <c r="R142" s="69"/>
      <c r="S142" s="61"/>
      <c r="T142" s="59"/>
      <c r="U142" s="61"/>
      <c r="V142" s="59"/>
      <c r="W142" s="61"/>
      <c r="X142" s="62"/>
      <c r="Y142" s="61"/>
      <c r="Z142" s="59"/>
      <c r="AB142" s="281"/>
      <c r="AC142" s="3"/>
      <c r="AD142" s="3"/>
      <c r="AE142" s="3"/>
    </row>
    <row r="143" spans="4:31" ht="15">
      <c r="D143" s="16" t="s">
        <v>326</v>
      </c>
      <c r="E143" s="16"/>
      <c r="F143" s="16"/>
      <c r="G143" s="16"/>
      <c r="H143" s="16"/>
      <c r="I143" s="16"/>
      <c r="J143" s="16"/>
      <c r="K143" s="16"/>
      <c r="L143" s="16"/>
      <c r="M143" s="5"/>
      <c r="O143" s="63"/>
      <c r="P143" s="140"/>
      <c r="Q143" s="59"/>
      <c r="R143" s="69"/>
      <c r="S143" s="61"/>
      <c r="T143" s="59"/>
      <c r="U143" s="61"/>
      <c r="V143" s="59"/>
      <c r="W143" s="61"/>
      <c r="X143" s="62"/>
      <c r="Y143" s="61"/>
      <c r="Z143" s="59"/>
      <c r="AB143" s="281"/>
      <c r="AC143" s="3"/>
      <c r="AD143" s="3"/>
      <c r="AE143" s="3"/>
    </row>
    <row r="144" spans="4:31" ht="14.25">
      <c r="D144" s="5"/>
      <c r="E144" s="5"/>
      <c r="F144" s="5"/>
      <c r="G144" s="5"/>
      <c r="H144" s="5"/>
      <c r="I144" s="5"/>
      <c r="J144" s="5"/>
      <c r="K144" s="5"/>
      <c r="L144" s="5"/>
      <c r="M144" s="5"/>
      <c r="O144" s="57"/>
      <c r="P144" s="61"/>
      <c r="Q144" s="59"/>
      <c r="R144" s="69"/>
      <c r="S144" s="61"/>
      <c r="T144" s="59"/>
      <c r="U144" s="61"/>
      <c r="V144" s="59"/>
      <c r="W144" s="61"/>
      <c r="X144" s="62"/>
      <c r="Y144" s="61"/>
      <c r="Z144" s="59"/>
      <c r="AB144" s="281"/>
      <c r="AC144" s="3"/>
      <c r="AD144" s="3"/>
      <c r="AE144" s="3"/>
    </row>
    <row r="145" spans="4:31" ht="14.25">
      <c r="D145" s="5"/>
      <c r="E145" s="5"/>
      <c r="F145" s="5"/>
      <c r="G145" s="5"/>
      <c r="H145" s="5"/>
      <c r="I145" s="5"/>
      <c r="J145" s="5"/>
      <c r="K145" s="5"/>
      <c r="L145" s="5"/>
      <c r="M145" s="5"/>
      <c r="O145" s="57"/>
      <c r="P145" s="140"/>
      <c r="Q145" s="59"/>
      <c r="R145" s="69"/>
      <c r="S145" s="61"/>
      <c r="T145" s="59"/>
      <c r="U145" s="61"/>
      <c r="V145" s="59"/>
      <c r="W145" s="61"/>
      <c r="X145" s="62"/>
      <c r="Y145" s="61"/>
      <c r="Z145" s="59"/>
      <c r="AB145" s="281"/>
      <c r="AC145" s="3"/>
      <c r="AD145" s="3"/>
      <c r="AE145" s="3"/>
    </row>
    <row r="146" spans="6:31" ht="15">
      <c r="F146" s="16" t="s">
        <v>5</v>
      </c>
      <c r="G146" s="16"/>
      <c r="H146" s="5"/>
      <c r="I146" s="5"/>
      <c r="O146" s="63"/>
      <c r="P146" s="140"/>
      <c r="Q146" s="141"/>
      <c r="R146" s="63"/>
      <c r="S146" s="66"/>
      <c r="T146" s="67"/>
      <c r="U146" s="64"/>
      <c r="V146" s="65"/>
      <c r="W146" s="64"/>
      <c r="X146" s="68"/>
      <c r="Y146" s="61"/>
      <c r="Z146" s="59"/>
      <c r="AB146" s="281"/>
      <c r="AC146" s="3"/>
      <c r="AD146" s="3"/>
      <c r="AE146" s="3"/>
    </row>
    <row r="147" spans="15:31" ht="12.75">
      <c r="O147" s="63"/>
      <c r="P147" s="140"/>
      <c r="Q147" s="141"/>
      <c r="R147" s="69"/>
      <c r="S147" s="70"/>
      <c r="T147" s="59"/>
      <c r="U147" s="61"/>
      <c r="V147" s="59"/>
      <c r="W147" s="61"/>
      <c r="X147" s="62"/>
      <c r="Y147" s="61"/>
      <c r="Z147" s="59"/>
      <c r="AB147" s="281"/>
      <c r="AC147" s="3"/>
      <c r="AD147" s="3"/>
      <c r="AE147" s="3"/>
    </row>
    <row r="148" spans="1:31" ht="14.25">
      <c r="A148" s="5"/>
      <c r="B148" s="5"/>
      <c r="C148" s="6" t="s">
        <v>304</v>
      </c>
      <c r="D148" s="6"/>
      <c r="E148" s="6"/>
      <c r="F148" s="6"/>
      <c r="G148" s="6"/>
      <c r="H148" s="6"/>
      <c r="I148" s="6"/>
      <c r="J148" s="6"/>
      <c r="K148" s="6"/>
      <c r="L148" s="6"/>
      <c r="M148" s="5"/>
      <c r="O148" s="63"/>
      <c r="P148" s="140"/>
      <c r="Q148" s="141"/>
      <c r="R148" s="69"/>
      <c r="S148" s="64"/>
      <c r="T148" s="59"/>
      <c r="U148" s="61"/>
      <c r="V148" s="59"/>
      <c r="W148" s="61"/>
      <c r="X148" s="62"/>
      <c r="Y148" s="61"/>
      <c r="Z148" s="59"/>
      <c r="AB148" s="281"/>
      <c r="AC148" s="3"/>
      <c r="AD148" s="3"/>
      <c r="AE148" s="3"/>
    </row>
    <row r="149" spans="1:31" ht="14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O149" s="63"/>
      <c r="P149" s="140"/>
      <c r="Q149" s="141"/>
      <c r="R149" s="69"/>
      <c r="S149" s="64"/>
      <c r="T149" s="59"/>
      <c r="U149" s="61"/>
      <c r="V149" s="59"/>
      <c r="W149" s="61"/>
      <c r="X149" s="62"/>
      <c r="Y149" s="61"/>
      <c r="Z149" s="59"/>
      <c r="AB149" s="281"/>
      <c r="AC149" s="3"/>
      <c r="AD149" s="3"/>
      <c r="AE149" s="3"/>
    </row>
    <row r="150" spans="1:31" ht="14.25">
      <c r="A150" s="81"/>
      <c r="B150" s="92" t="s">
        <v>230</v>
      </c>
      <c r="C150" s="93"/>
      <c r="D150" s="94"/>
      <c r="E150" s="92" t="s">
        <v>231</v>
      </c>
      <c r="F150" s="93"/>
      <c r="G150" s="94"/>
      <c r="H150" s="382" t="s">
        <v>24</v>
      </c>
      <c r="I150" s="382" t="s">
        <v>25</v>
      </c>
      <c r="J150" s="402" t="s">
        <v>27</v>
      </c>
      <c r="K150" s="77" t="s">
        <v>18</v>
      </c>
      <c r="L150" s="79"/>
      <c r="M150" s="402" t="s">
        <v>28</v>
      </c>
      <c r="O150" s="63"/>
      <c r="P150" s="140"/>
      <c r="Q150" s="141"/>
      <c r="R150" s="69"/>
      <c r="S150" s="64"/>
      <c r="T150" s="59"/>
      <c r="U150" s="61"/>
      <c r="V150" s="59"/>
      <c r="W150" s="61"/>
      <c r="X150" s="62"/>
      <c r="Y150" s="61"/>
      <c r="Z150" s="59"/>
      <c r="AB150" s="281"/>
      <c r="AC150" s="3"/>
      <c r="AD150" s="3"/>
      <c r="AE150" s="3"/>
    </row>
    <row r="151" spans="1:31" ht="14.25">
      <c r="A151" s="15"/>
      <c r="B151" s="95" t="s">
        <v>6</v>
      </c>
      <c r="C151" s="14"/>
      <c r="D151" s="96"/>
      <c r="E151" s="95" t="s">
        <v>11</v>
      </c>
      <c r="F151" s="14"/>
      <c r="G151" s="96"/>
      <c r="H151" s="383"/>
      <c r="I151" s="383"/>
      <c r="J151" s="387"/>
      <c r="K151" s="82" t="s">
        <v>19</v>
      </c>
      <c r="L151" s="84"/>
      <c r="M151" s="387"/>
      <c r="O151" s="63"/>
      <c r="P151" s="140"/>
      <c r="Q151" s="141"/>
      <c r="R151" s="69"/>
      <c r="S151" s="64"/>
      <c r="T151" s="59"/>
      <c r="U151" s="61"/>
      <c r="V151" s="59"/>
      <c r="W151" s="61"/>
      <c r="X151" s="62"/>
      <c r="Y151" s="61"/>
      <c r="Z151" s="59"/>
      <c r="AA151" s="3"/>
      <c r="AB151" s="281"/>
      <c r="AC151" s="3"/>
      <c r="AD151" s="3"/>
      <c r="AE151" s="3"/>
    </row>
    <row r="152" spans="1:31" ht="14.25">
      <c r="A152" s="15" t="s">
        <v>8</v>
      </c>
      <c r="B152" s="95" t="s">
        <v>7</v>
      </c>
      <c r="C152" s="14"/>
      <c r="D152" s="96"/>
      <c r="E152" s="95" t="s">
        <v>7</v>
      </c>
      <c r="F152" s="14"/>
      <c r="G152" s="96"/>
      <c r="H152" s="383"/>
      <c r="I152" s="383"/>
      <c r="J152" s="387"/>
      <c r="K152" s="82" t="s">
        <v>21</v>
      </c>
      <c r="L152" s="84"/>
      <c r="M152" s="387"/>
      <c r="O152" s="63"/>
      <c r="P152" s="140"/>
      <c r="Q152" s="141"/>
      <c r="R152" s="69"/>
      <c r="S152" s="64"/>
      <c r="T152" s="59"/>
      <c r="U152" s="61"/>
      <c r="V152" s="59"/>
      <c r="W152" s="61"/>
      <c r="X152" s="62"/>
      <c r="Y152" s="61"/>
      <c r="Z152" s="59"/>
      <c r="AA152" s="3"/>
      <c r="AB152" s="281"/>
      <c r="AC152" s="3"/>
      <c r="AD152" s="3"/>
      <c r="AE152" s="3"/>
    </row>
    <row r="153" spans="1:31" ht="14.25">
      <c r="A153" s="15" t="s">
        <v>9</v>
      </c>
      <c r="B153" s="86" t="s">
        <v>228</v>
      </c>
      <c r="C153" s="97"/>
      <c r="D153" s="87"/>
      <c r="E153" s="86" t="s">
        <v>229</v>
      </c>
      <c r="F153" s="97"/>
      <c r="G153" s="87"/>
      <c r="H153" s="383"/>
      <c r="I153" s="383"/>
      <c r="J153" s="387"/>
      <c r="K153" s="89" t="s">
        <v>20</v>
      </c>
      <c r="L153" s="91"/>
      <c r="M153" s="387"/>
      <c r="O153" s="63"/>
      <c r="P153" s="140"/>
      <c r="Q153" s="141"/>
      <c r="R153" s="69"/>
      <c r="S153" s="64"/>
      <c r="T153" s="59"/>
      <c r="U153" s="61"/>
      <c r="V153" s="59"/>
      <c r="W153" s="61"/>
      <c r="X153" s="62"/>
      <c r="Y153" s="61"/>
      <c r="Z153" s="59"/>
      <c r="AB153" s="281"/>
      <c r="AC153" s="3"/>
      <c r="AD153" s="3"/>
      <c r="AE153" s="3"/>
    </row>
    <row r="154" spans="1:31" ht="12.75">
      <c r="A154" s="15" t="s">
        <v>10</v>
      </c>
      <c r="B154" s="81" t="s">
        <v>12</v>
      </c>
      <c r="C154" s="81" t="s">
        <v>14</v>
      </c>
      <c r="D154" s="81" t="s">
        <v>15</v>
      </c>
      <c r="E154" s="81" t="s">
        <v>12</v>
      </c>
      <c r="F154" s="81" t="s">
        <v>14</v>
      </c>
      <c r="G154" s="81" t="s">
        <v>16</v>
      </c>
      <c r="H154" s="383"/>
      <c r="I154" s="383"/>
      <c r="J154" s="387"/>
      <c r="K154" s="98"/>
      <c r="L154" s="99"/>
      <c r="M154" s="387"/>
      <c r="O154" s="63"/>
      <c r="P154" s="140"/>
      <c r="Q154" s="141"/>
      <c r="R154" s="69"/>
      <c r="S154" s="61"/>
      <c r="T154" s="59"/>
      <c r="U154" s="61"/>
      <c r="V154" s="59"/>
      <c r="W154" s="61"/>
      <c r="X154" s="62"/>
      <c r="Y154" s="61"/>
      <c r="Z154" s="59"/>
      <c r="AB154" s="281"/>
      <c r="AC154" s="3"/>
      <c r="AD154" s="3"/>
      <c r="AE154" s="3"/>
    </row>
    <row r="155" spans="1:31" ht="12.75">
      <c r="A155" s="15"/>
      <c r="B155" s="15" t="s">
        <v>13</v>
      </c>
      <c r="C155" s="15" t="s">
        <v>12</v>
      </c>
      <c r="D155" s="15" t="s">
        <v>17</v>
      </c>
      <c r="E155" s="15" t="s">
        <v>13</v>
      </c>
      <c r="F155" s="15" t="s">
        <v>12</v>
      </c>
      <c r="G155" s="15" t="s">
        <v>17</v>
      </c>
      <c r="H155" s="383"/>
      <c r="I155" s="383"/>
      <c r="J155" s="387"/>
      <c r="K155" s="15" t="s">
        <v>22</v>
      </c>
      <c r="L155" s="15" t="s">
        <v>23</v>
      </c>
      <c r="M155" s="387"/>
      <c r="AB155" s="281"/>
      <c r="AC155" s="3"/>
      <c r="AD155" s="3"/>
      <c r="AE155" s="3"/>
    </row>
    <row r="156" spans="1:31" ht="12.75">
      <c r="A156" s="88"/>
      <c r="B156" s="88"/>
      <c r="C156" s="88"/>
      <c r="D156" s="232" t="s">
        <v>121</v>
      </c>
      <c r="E156" s="88"/>
      <c r="F156" s="88"/>
      <c r="G156" s="88" t="s">
        <v>121</v>
      </c>
      <c r="H156" s="384"/>
      <c r="I156" s="384"/>
      <c r="J156" s="388"/>
      <c r="K156" s="88"/>
      <c r="L156" s="88"/>
      <c r="M156" s="388"/>
      <c r="O156" s="3"/>
      <c r="P156" s="3"/>
      <c r="Q156" s="3"/>
      <c r="R156" s="3"/>
      <c r="S156" s="20"/>
      <c r="T156" s="20"/>
      <c r="U156" s="20"/>
      <c r="V156" s="20"/>
      <c r="W156" s="20"/>
      <c r="X156" s="3"/>
      <c r="Y156" s="3"/>
      <c r="Z156" s="3"/>
      <c r="AB156" s="281"/>
      <c r="AC156" s="3"/>
      <c r="AD156" s="3"/>
      <c r="AE156" s="3"/>
    </row>
    <row r="157" spans="1:31" ht="12.75">
      <c r="A157" s="17" t="s">
        <v>30</v>
      </c>
      <c r="B157" s="249">
        <v>96145.76</v>
      </c>
      <c r="C157" s="63"/>
      <c r="D157" s="337"/>
      <c r="E157" s="337"/>
      <c r="F157" s="337"/>
      <c r="G157" s="337"/>
      <c r="H157" s="337"/>
      <c r="I157" s="337"/>
      <c r="J157" s="337"/>
      <c r="K157" s="337"/>
      <c r="L157" s="337"/>
      <c r="M157" s="337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B157" s="281"/>
      <c r="AC157" s="3"/>
      <c r="AD157" s="3"/>
      <c r="AE157" s="3"/>
    </row>
    <row r="158" spans="1:31" ht="12.75">
      <c r="A158" s="17" t="s">
        <v>31</v>
      </c>
      <c r="B158" s="249">
        <v>96150</v>
      </c>
      <c r="C158" s="249">
        <f aca="true" t="shared" si="10" ref="C158:C181">B158-B157</f>
        <v>4.240000000005239</v>
      </c>
      <c r="D158" s="242">
        <v>4.240000000005239</v>
      </c>
      <c r="E158" s="242"/>
      <c r="F158" s="263"/>
      <c r="G158" s="337"/>
      <c r="H158" s="337"/>
      <c r="I158" s="337"/>
      <c r="J158" s="337"/>
      <c r="K158" s="337"/>
      <c r="L158" s="337"/>
      <c r="M158" s="337"/>
      <c r="R158" t="s">
        <v>94</v>
      </c>
      <c r="S158" s="4"/>
      <c r="T158" s="4"/>
      <c r="U158" s="4"/>
      <c r="V158" s="4"/>
      <c r="W158" s="4"/>
      <c r="AB158" s="281"/>
      <c r="AC158" s="3"/>
      <c r="AD158" s="3"/>
      <c r="AE158" s="3"/>
    </row>
    <row r="159" spans="1:31" ht="12.75">
      <c r="A159" s="17" t="s">
        <v>32</v>
      </c>
      <c r="B159" s="249">
        <v>96158</v>
      </c>
      <c r="C159" s="249">
        <f t="shared" si="10"/>
        <v>8</v>
      </c>
      <c r="D159" s="242">
        <v>8</v>
      </c>
      <c r="E159" s="242"/>
      <c r="F159" s="263"/>
      <c r="G159" s="337"/>
      <c r="H159" s="337"/>
      <c r="I159" s="337"/>
      <c r="J159" s="337"/>
      <c r="K159" s="337"/>
      <c r="L159" s="337"/>
      <c r="M159" s="337"/>
      <c r="AB159" s="281"/>
      <c r="AC159" s="3"/>
      <c r="AD159" s="3"/>
      <c r="AE159" s="3"/>
    </row>
    <row r="160" spans="1:31" ht="12.75">
      <c r="A160" s="17" t="s">
        <v>33</v>
      </c>
      <c r="B160" s="249">
        <v>96165.3</v>
      </c>
      <c r="C160" s="249">
        <f t="shared" si="10"/>
        <v>7.30000000000291</v>
      </c>
      <c r="D160" s="242">
        <v>7.30000000000291</v>
      </c>
      <c r="E160" s="242"/>
      <c r="F160" s="263"/>
      <c r="G160" s="337"/>
      <c r="H160" s="337"/>
      <c r="I160" s="337"/>
      <c r="J160" s="337"/>
      <c r="K160" s="337"/>
      <c r="L160" s="337"/>
      <c r="M160" s="337"/>
      <c r="O160" s="56" t="s">
        <v>77</v>
      </c>
      <c r="P160" s="408" t="s">
        <v>238</v>
      </c>
      <c r="Q160" s="409"/>
      <c r="R160" s="53" t="s">
        <v>241</v>
      </c>
      <c r="S160" s="48"/>
      <c r="T160" s="53" t="s">
        <v>100</v>
      </c>
      <c r="U160" s="48"/>
      <c r="V160" s="53" t="s">
        <v>239</v>
      </c>
      <c r="W160" s="54"/>
      <c r="X160" s="48"/>
      <c r="Y160" s="53"/>
      <c r="Z160" s="48"/>
      <c r="AB160" s="281"/>
      <c r="AC160" s="3"/>
      <c r="AD160" s="3"/>
      <c r="AE160" s="3"/>
    </row>
    <row r="161" spans="1:31" ht="12.75">
      <c r="A161" s="17" t="s">
        <v>34</v>
      </c>
      <c r="B161" s="249">
        <v>96174.2</v>
      </c>
      <c r="C161" s="249">
        <f t="shared" si="10"/>
        <v>8.89999999999418</v>
      </c>
      <c r="D161" s="242">
        <v>8.89999999999418</v>
      </c>
      <c r="E161" s="242"/>
      <c r="F161" s="263"/>
      <c r="G161" s="337"/>
      <c r="H161" s="337"/>
      <c r="I161" s="337"/>
      <c r="J161" s="337"/>
      <c r="K161" s="337"/>
      <c r="L161" s="337"/>
      <c r="M161" s="337"/>
      <c r="O161" s="46" t="s">
        <v>23</v>
      </c>
      <c r="P161" s="410"/>
      <c r="Q161" s="411"/>
      <c r="R161" s="49" t="s">
        <v>242</v>
      </c>
      <c r="S161" s="50"/>
      <c r="T161" s="49" t="s">
        <v>101</v>
      </c>
      <c r="U161" s="50"/>
      <c r="V161" s="49" t="s">
        <v>240</v>
      </c>
      <c r="W161" s="3"/>
      <c r="X161" s="50"/>
      <c r="Y161" s="49" t="s">
        <v>205</v>
      </c>
      <c r="Z161" s="50"/>
      <c r="AB161" s="281"/>
      <c r="AC161" s="3"/>
      <c r="AD161" s="3"/>
      <c r="AE161" s="3"/>
    </row>
    <row r="162" spans="1:31" ht="12.75">
      <c r="A162" s="17" t="s">
        <v>35</v>
      </c>
      <c r="B162" s="249">
        <v>96183.5</v>
      </c>
      <c r="C162" s="249">
        <f t="shared" si="10"/>
        <v>9.30000000000291</v>
      </c>
      <c r="D162" s="242">
        <v>9.30000000000291</v>
      </c>
      <c r="E162" s="242"/>
      <c r="F162" s="263"/>
      <c r="G162" s="337"/>
      <c r="H162" s="337"/>
      <c r="I162" s="337"/>
      <c r="J162" s="337"/>
      <c r="K162" s="337"/>
      <c r="L162" s="337"/>
      <c r="M162" s="337"/>
      <c r="O162" s="46"/>
      <c r="P162" s="410"/>
      <c r="Q162" s="411"/>
      <c r="R162" s="49"/>
      <c r="S162" s="50"/>
      <c r="T162" s="49"/>
      <c r="U162" s="50"/>
      <c r="V162" s="49"/>
      <c r="W162" s="3"/>
      <c r="X162" s="50"/>
      <c r="Y162" s="49"/>
      <c r="Z162" s="50"/>
      <c r="AB162" s="281"/>
      <c r="AC162" s="3"/>
      <c r="AD162" s="3"/>
      <c r="AE162" s="3"/>
    </row>
    <row r="163" spans="1:31" ht="12.75">
      <c r="A163" s="17" t="s">
        <v>36</v>
      </c>
      <c r="B163" s="249">
        <v>96193.6</v>
      </c>
      <c r="C163" s="249">
        <f t="shared" si="10"/>
        <v>10.10000000000582</v>
      </c>
      <c r="D163" s="242">
        <v>10.10000000000582</v>
      </c>
      <c r="E163" s="242"/>
      <c r="F163" s="263"/>
      <c r="G163" s="337"/>
      <c r="H163" s="337"/>
      <c r="I163" s="337"/>
      <c r="J163" s="337"/>
      <c r="K163" s="337"/>
      <c r="L163" s="337"/>
      <c r="M163" s="337"/>
      <c r="O163" s="47"/>
      <c r="P163" s="412"/>
      <c r="Q163" s="413"/>
      <c r="R163" s="51"/>
      <c r="S163" s="52"/>
      <c r="T163" s="51"/>
      <c r="U163" s="52"/>
      <c r="V163" s="51"/>
      <c r="W163" s="55"/>
      <c r="X163" s="52"/>
      <c r="Y163" s="51"/>
      <c r="Z163" s="52"/>
      <c r="AB163" s="3"/>
      <c r="AC163" s="3"/>
      <c r="AD163" s="3"/>
      <c r="AE163" s="3"/>
    </row>
    <row r="164" spans="1:31" ht="12.75">
      <c r="A164" s="17" t="s">
        <v>37</v>
      </c>
      <c r="B164" s="249">
        <v>96198.5</v>
      </c>
      <c r="C164" s="249">
        <f t="shared" si="10"/>
        <v>4.899999999994179</v>
      </c>
      <c r="D164" s="242">
        <v>4.899999999994179</v>
      </c>
      <c r="E164" s="242"/>
      <c r="F164" s="263"/>
      <c r="G164" s="337"/>
      <c r="H164" s="337"/>
      <c r="I164" s="337"/>
      <c r="J164" s="337"/>
      <c r="K164" s="337"/>
      <c r="L164" s="337"/>
      <c r="M164" s="337"/>
      <c r="O164" s="69"/>
      <c r="P164" s="61"/>
      <c r="Q164" s="59"/>
      <c r="R164" s="61"/>
      <c r="S164" s="59"/>
      <c r="T164" s="61"/>
      <c r="U164" s="59"/>
      <c r="V164" s="61"/>
      <c r="W164" s="62"/>
      <c r="X164" s="59"/>
      <c r="Y164" s="62"/>
      <c r="Z164" s="59"/>
      <c r="AB164" s="3"/>
      <c r="AC164" s="3"/>
      <c r="AD164" s="3"/>
      <c r="AE164" s="3"/>
    </row>
    <row r="165" spans="1:31" ht="12.75">
      <c r="A165" s="17" t="s">
        <v>38</v>
      </c>
      <c r="B165" s="249">
        <v>96208.51</v>
      </c>
      <c r="C165" s="249">
        <f t="shared" si="10"/>
        <v>10.009999999994761</v>
      </c>
      <c r="D165" s="242">
        <v>10.009999999994761</v>
      </c>
      <c r="E165" s="242"/>
      <c r="F165" s="263"/>
      <c r="G165" s="337"/>
      <c r="H165" s="337"/>
      <c r="I165" s="337"/>
      <c r="J165" s="337"/>
      <c r="K165" s="337"/>
      <c r="L165" s="337"/>
      <c r="M165" s="337"/>
      <c r="O165" s="69"/>
      <c r="P165" s="61"/>
      <c r="Q165" s="59"/>
      <c r="R165" s="61"/>
      <c r="S165" s="59"/>
      <c r="T165" s="61"/>
      <c r="U165" s="59"/>
      <c r="V165" s="61"/>
      <c r="W165" s="62"/>
      <c r="X165" s="59"/>
      <c r="Y165" s="62"/>
      <c r="Z165" s="59"/>
      <c r="AB165" s="323"/>
      <c r="AC165" s="323"/>
      <c r="AD165" s="312"/>
      <c r="AE165" s="3"/>
    </row>
    <row r="166" spans="1:31" ht="12.75">
      <c r="A166" s="17" t="s">
        <v>39</v>
      </c>
      <c r="B166" s="249">
        <v>96220.25</v>
      </c>
      <c r="C166" s="249">
        <f t="shared" si="10"/>
        <v>11.740000000005239</v>
      </c>
      <c r="D166" s="242">
        <v>11.740000000005239</v>
      </c>
      <c r="E166" s="242"/>
      <c r="F166" s="263"/>
      <c r="G166" s="337"/>
      <c r="H166" s="337"/>
      <c r="I166" s="337"/>
      <c r="J166" s="337"/>
      <c r="K166" s="337"/>
      <c r="L166" s="337"/>
      <c r="M166" s="337"/>
      <c r="O166" s="69"/>
      <c r="P166" s="61"/>
      <c r="Q166" s="59"/>
      <c r="R166" s="61"/>
      <c r="S166" s="59"/>
      <c r="T166" s="61"/>
      <c r="U166" s="59"/>
      <c r="V166" s="61"/>
      <c r="W166" s="62"/>
      <c r="X166" s="59"/>
      <c r="Y166" s="62"/>
      <c r="Z166" s="59"/>
      <c r="AB166" s="323"/>
      <c r="AC166" s="323"/>
      <c r="AD166" s="312"/>
      <c r="AE166" s="3"/>
    </row>
    <row r="167" spans="1:31" ht="12.75">
      <c r="A167" s="17" t="s">
        <v>40</v>
      </c>
      <c r="B167" s="249">
        <v>96226.23</v>
      </c>
      <c r="C167" s="249">
        <f t="shared" si="10"/>
        <v>5.9799999999959255</v>
      </c>
      <c r="D167" s="242">
        <v>5.9799999999959255</v>
      </c>
      <c r="E167" s="242"/>
      <c r="F167" s="263"/>
      <c r="G167" s="337"/>
      <c r="H167" s="337"/>
      <c r="I167" s="337"/>
      <c r="J167" s="337"/>
      <c r="K167" s="337"/>
      <c r="L167" s="337"/>
      <c r="M167" s="337"/>
      <c r="O167" s="69"/>
      <c r="P167" s="61"/>
      <c r="Q167" s="59"/>
      <c r="R167" s="61"/>
      <c r="S167" s="59"/>
      <c r="T167" s="61"/>
      <c r="U167" s="59"/>
      <c r="V167" s="61"/>
      <c r="W167" s="62"/>
      <c r="X167" s="59"/>
      <c r="Y167" s="62"/>
      <c r="Z167" s="59"/>
      <c r="AB167" s="323"/>
      <c r="AC167" s="323"/>
      <c r="AD167" s="312"/>
      <c r="AE167" s="3"/>
    </row>
    <row r="168" spans="1:31" ht="12.75">
      <c r="A168" s="17" t="s">
        <v>41</v>
      </c>
      <c r="B168" s="249">
        <v>96231.96</v>
      </c>
      <c r="C168" s="249">
        <f t="shared" si="10"/>
        <v>5.730000000010477</v>
      </c>
      <c r="D168" s="242">
        <v>5.730000000010477</v>
      </c>
      <c r="E168" s="242"/>
      <c r="F168" s="263"/>
      <c r="G168" s="337"/>
      <c r="H168" s="337"/>
      <c r="I168" s="337"/>
      <c r="J168" s="337"/>
      <c r="K168" s="337"/>
      <c r="L168" s="337"/>
      <c r="M168" s="337"/>
      <c r="O168" s="69"/>
      <c r="P168" s="61"/>
      <c r="Q168" s="59"/>
      <c r="R168" s="61"/>
      <c r="S168" s="59"/>
      <c r="T168" s="61"/>
      <c r="U168" s="59"/>
      <c r="V168" s="61"/>
      <c r="W168" s="62"/>
      <c r="X168" s="59"/>
      <c r="Y168" s="62"/>
      <c r="Z168" s="59"/>
      <c r="AB168" s="323"/>
      <c r="AC168" s="323"/>
      <c r="AD168" s="312"/>
      <c r="AE168" s="3"/>
    </row>
    <row r="169" spans="1:31" ht="12.75">
      <c r="A169" s="17" t="s">
        <v>42</v>
      </c>
      <c r="B169" s="249">
        <v>96244.42</v>
      </c>
      <c r="C169" s="249">
        <f t="shared" si="10"/>
        <v>12.459999999991851</v>
      </c>
      <c r="D169" s="242">
        <v>12.459999999991851</v>
      </c>
      <c r="E169" s="242"/>
      <c r="F169" s="263"/>
      <c r="G169" s="337"/>
      <c r="H169" s="337"/>
      <c r="I169" s="337"/>
      <c r="J169" s="337"/>
      <c r="K169" s="337"/>
      <c r="L169" s="337"/>
      <c r="M169" s="337"/>
      <c r="O169" s="69"/>
      <c r="P169" s="61"/>
      <c r="Q169" s="59"/>
      <c r="R169" s="61"/>
      <c r="S169" s="59"/>
      <c r="T169" s="61"/>
      <c r="U169" s="59"/>
      <c r="V169" s="61"/>
      <c r="W169" s="62"/>
      <c r="X169" s="59"/>
      <c r="Y169" s="62"/>
      <c r="Z169" s="59"/>
      <c r="AB169" s="323"/>
      <c r="AC169" s="323"/>
      <c r="AD169" s="312"/>
      <c r="AE169" s="3"/>
    </row>
    <row r="170" spans="1:31" ht="12.75">
      <c r="A170" s="17" t="s">
        <v>43</v>
      </c>
      <c r="B170" s="249">
        <v>96249.4</v>
      </c>
      <c r="C170" s="249">
        <f t="shared" si="10"/>
        <v>4.9799999999959255</v>
      </c>
      <c r="D170" s="242">
        <v>4.9799999999959255</v>
      </c>
      <c r="E170" s="242"/>
      <c r="F170" s="263"/>
      <c r="G170" s="337"/>
      <c r="H170" s="337"/>
      <c r="I170" s="337"/>
      <c r="J170" s="337"/>
      <c r="K170" s="337"/>
      <c r="L170" s="337"/>
      <c r="M170" s="337"/>
      <c r="O170" s="69"/>
      <c r="P170" s="61"/>
      <c r="Q170" s="59"/>
      <c r="R170" s="61"/>
      <c r="S170" s="59"/>
      <c r="T170" s="61"/>
      <c r="U170" s="59"/>
      <c r="V170" s="61"/>
      <c r="W170" s="62"/>
      <c r="X170" s="59"/>
      <c r="Y170" s="62"/>
      <c r="Z170" s="59"/>
      <c r="AB170" s="323"/>
      <c r="AC170" s="323"/>
      <c r="AD170" s="312"/>
      <c r="AE170" s="3"/>
    </row>
    <row r="171" spans="1:31" ht="12.75">
      <c r="A171" s="17" t="s">
        <v>44</v>
      </c>
      <c r="B171" s="249">
        <v>96256.67</v>
      </c>
      <c r="C171" s="249">
        <f t="shared" si="10"/>
        <v>7.2700000000040745</v>
      </c>
      <c r="D171" s="242">
        <v>7.2700000000040745</v>
      </c>
      <c r="E171" s="242"/>
      <c r="F171" s="263"/>
      <c r="G171" s="337"/>
      <c r="H171" s="337"/>
      <c r="I171" s="337"/>
      <c r="J171" s="337"/>
      <c r="K171" s="337"/>
      <c r="L171" s="337"/>
      <c r="M171" s="337"/>
      <c r="O171" s="69"/>
      <c r="P171" s="61"/>
      <c r="Q171" s="59"/>
      <c r="R171" s="61"/>
      <c r="S171" s="59"/>
      <c r="T171" s="61"/>
      <c r="U171" s="59"/>
      <c r="V171" s="61"/>
      <c r="W171" s="62"/>
      <c r="X171" s="59"/>
      <c r="Y171" s="62"/>
      <c r="Z171" s="59"/>
      <c r="AB171" s="323"/>
      <c r="AC171" s="323"/>
      <c r="AD171" s="312"/>
      <c r="AE171" s="3"/>
    </row>
    <row r="172" spans="1:31" ht="12.75">
      <c r="A172" s="17" t="s">
        <v>45</v>
      </c>
      <c r="B172" s="249">
        <v>96262.85</v>
      </c>
      <c r="C172" s="249">
        <f t="shared" si="10"/>
        <v>6.180000000007567</v>
      </c>
      <c r="D172" s="242">
        <v>6.180000000007567</v>
      </c>
      <c r="E172" s="242"/>
      <c r="F172" s="263"/>
      <c r="G172" s="337"/>
      <c r="H172" s="337"/>
      <c r="I172" s="337"/>
      <c r="J172" s="337"/>
      <c r="K172" s="337"/>
      <c r="L172" s="337"/>
      <c r="M172" s="337"/>
      <c r="O172" t="s">
        <v>104</v>
      </c>
      <c r="AB172" s="323"/>
      <c r="AC172" s="323"/>
      <c r="AD172" s="312"/>
      <c r="AE172" s="3"/>
    </row>
    <row r="173" spans="1:31" ht="14.25">
      <c r="A173" s="17" t="s">
        <v>46</v>
      </c>
      <c r="B173" s="249">
        <v>96271.07</v>
      </c>
      <c r="C173" s="249">
        <f t="shared" si="10"/>
        <v>8.220000000001164</v>
      </c>
      <c r="D173" s="242">
        <v>8.220000000001164</v>
      </c>
      <c r="E173" s="242"/>
      <c r="F173" s="263"/>
      <c r="G173" s="337"/>
      <c r="H173" s="337"/>
      <c r="I173" s="337"/>
      <c r="J173" s="337"/>
      <c r="K173" s="337"/>
      <c r="L173" s="337"/>
      <c r="M173" s="337"/>
      <c r="P173" s="5"/>
      <c r="Q173" s="5"/>
      <c r="R173" s="5"/>
      <c r="S173" s="5"/>
      <c r="T173" s="5"/>
      <c r="U173" s="5"/>
      <c r="V173" s="5"/>
      <c r="W173" s="5"/>
      <c r="X173" s="5"/>
      <c r="AB173" s="323"/>
      <c r="AC173" s="323"/>
      <c r="AD173" s="312"/>
      <c r="AE173" s="3"/>
    </row>
    <row r="174" spans="1:31" ht="12.75">
      <c r="A174" s="17" t="s">
        <v>47</v>
      </c>
      <c r="B174" s="249">
        <v>96280.95</v>
      </c>
      <c r="C174" s="249">
        <f t="shared" si="10"/>
        <v>9.879999999990105</v>
      </c>
      <c r="D174" s="242">
        <v>9.879999999990105</v>
      </c>
      <c r="E174" s="242"/>
      <c r="F174" s="263"/>
      <c r="G174" s="337"/>
      <c r="H174" s="337"/>
      <c r="I174" s="337"/>
      <c r="J174" s="337"/>
      <c r="K174" s="337"/>
      <c r="L174" s="337"/>
      <c r="M174" s="337"/>
      <c r="AB174" s="323"/>
      <c r="AC174" s="323"/>
      <c r="AD174" s="312"/>
      <c r="AE174" s="3"/>
    </row>
    <row r="175" spans="1:31" ht="12.75">
      <c r="A175" s="17" t="s">
        <v>48</v>
      </c>
      <c r="B175" s="249">
        <v>96287.04</v>
      </c>
      <c r="C175" s="249">
        <f t="shared" si="10"/>
        <v>6.0899999999965075</v>
      </c>
      <c r="D175" s="242">
        <v>6.0899999999965075</v>
      </c>
      <c r="E175" s="242"/>
      <c r="F175" s="263"/>
      <c r="G175" s="337"/>
      <c r="H175" s="337"/>
      <c r="I175" s="337"/>
      <c r="J175" s="337"/>
      <c r="K175" s="337"/>
      <c r="L175" s="337"/>
      <c r="M175" s="337"/>
      <c r="O175" s="72"/>
      <c r="P175" s="3"/>
      <c r="Q175" s="72"/>
      <c r="R175" s="3"/>
      <c r="S175" s="3"/>
      <c r="T175" s="3"/>
      <c r="U175" s="3"/>
      <c r="V175" s="3"/>
      <c r="W175" s="3"/>
      <c r="X175" s="3"/>
      <c r="Y175" s="3"/>
      <c r="Z175" s="3"/>
      <c r="AB175" s="323"/>
      <c r="AC175" s="323"/>
      <c r="AD175" s="312"/>
      <c r="AE175" s="3"/>
    </row>
    <row r="176" spans="1:31" ht="12.75">
      <c r="A176" s="17" t="s">
        <v>49</v>
      </c>
      <c r="B176" s="249">
        <v>96294.65</v>
      </c>
      <c r="C176" s="249">
        <f t="shared" si="10"/>
        <v>7.610000000000582</v>
      </c>
      <c r="D176" s="242">
        <v>7.610000000000582</v>
      </c>
      <c r="E176" s="242"/>
      <c r="F176" s="263"/>
      <c r="G176" s="337"/>
      <c r="H176" s="337"/>
      <c r="I176" s="337"/>
      <c r="J176" s="337"/>
      <c r="K176" s="337"/>
      <c r="L176" s="337"/>
      <c r="M176" s="337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B176" s="323"/>
      <c r="AC176" s="323"/>
      <c r="AD176" s="312"/>
      <c r="AE176" s="3"/>
    </row>
    <row r="177" spans="1:31" ht="14.25">
      <c r="A177" s="17" t="s">
        <v>50</v>
      </c>
      <c r="B177" s="249">
        <v>96301.4</v>
      </c>
      <c r="C177" s="249">
        <f t="shared" si="10"/>
        <v>6.75</v>
      </c>
      <c r="D177" s="242">
        <v>6.75</v>
      </c>
      <c r="E177" s="242"/>
      <c r="F177" s="263"/>
      <c r="G177" s="337"/>
      <c r="H177" s="337"/>
      <c r="I177" s="337"/>
      <c r="J177" s="337"/>
      <c r="K177" s="337"/>
      <c r="L177" s="337"/>
      <c r="M177" s="337"/>
      <c r="P177" s="5" t="s">
        <v>105</v>
      </c>
      <c r="Q177" s="5"/>
      <c r="R177" s="5"/>
      <c r="S177" s="5"/>
      <c r="T177" s="5"/>
      <c r="U177" s="5"/>
      <c r="V177" s="5"/>
      <c r="W177" s="5"/>
      <c r="X177" s="5"/>
      <c r="AB177" s="323"/>
      <c r="AC177" s="323"/>
      <c r="AD177" s="312"/>
      <c r="AE177" s="3"/>
    </row>
    <row r="178" spans="1:31" ht="12.75">
      <c r="A178" s="17" t="s">
        <v>51</v>
      </c>
      <c r="B178" s="249">
        <v>96307.65</v>
      </c>
      <c r="C178" s="249">
        <f t="shared" si="10"/>
        <v>6.25</v>
      </c>
      <c r="D178" s="242">
        <v>6.25</v>
      </c>
      <c r="E178" s="242"/>
      <c r="F178" s="263"/>
      <c r="G178" s="337"/>
      <c r="H178" s="337"/>
      <c r="I178" s="337"/>
      <c r="J178" s="337"/>
      <c r="K178" s="337"/>
      <c r="L178" s="337"/>
      <c r="M178" s="337"/>
      <c r="AB178" s="323"/>
      <c r="AC178" s="323"/>
      <c r="AD178" s="312"/>
      <c r="AE178" s="3"/>
    </row>
    <row r="179" spans="1:31" ht="12.75">
      <c r="A179" s="17" t="s">
        <v>52</v>
      </c>
      <c r="B179" s="249">
        <v>96313.15</v>
      </c>
      <c r="C179" s="249">
        <f t="shared" si="10"/>
        <v>5.5</v>
      </c>
      <c r="D179" s="242">
        <v>5.5</v>
      </c>
      <c r="E179" s="242"/>
      <c r="F179" s="263"/>
      <c r="G179" s="337"/>
      <c r="H179" s="337"/>
      <c r="I179" s="337"/>
      <c r="J179" s="337"/>
      <c r="K179" s="337"/>
      <c r="L179" s="337"/>
      <c r="M179" s="337"/>
      <c r="O179" s="71" t="s">
        <v>109</v>
      </c>
      <c r="P179" s="48"/>
      <c r="Q179" s="71" t="s">
        <v>102</v>
      </c>
      <c r="R179" s="48"/>
      <c r="S179" s="53" t="s">
        <v>100</v>
      </c>
      <c r="T179" s="48"/>
      <c r="U179" s="53" t="s">
        <v>106</v>
      </c>
      <c r="V179" s="48"/>
      <c r="W179" s="53" t="s">
        <v>111</v>
      </c>
      <c r="X179" s="54"/>
      <c r="Y179" s="53"/>
      <c r="Z179" s="48"/>
      <c r="AB179" s="323"/>
      <c r="AC179" s="323"/>
      <c r="AD179" s="312"/>
      <c r="AE179" s="3"/>
    </row>
    <row r="180" spans="1:31" ht="12.75">
      <c r="A180" s="17" t="s">
        <v>53</v>
      </c>
      <c r="B180" s="249">
        <v>96320.6</v>
      </c>
      <c r="C180" s="249">
        <f t="shared" si="10"/>
        <v>7.4500000000116415</v>
      </c>
      <c r="D180" s="242">
        <v>7.4500000000116415</v>
      </c>
      <c r="E180" s="242"/>
      <c r="F180" s="263"/>
      <c r="G180" s="337"/>
      <c r="H180" s="337"/>
      <c r="I180" s="337"/>
      <c r="J180" s="337"/>
      <c r="K180" s="337"/>
      <c r="L180" s="337"/>
      <c r="M180" s="337"/>
      <c r="O180" s="49"/>
      <c r="P180" s="50"/>
      <c r="Q180" s="49" t="s">
        <v>110</v>
      </c>
      <c r="R180" s="50"/>
      <c r="S180" s="49" t="s">
        <v>101</v>
      </c>
      <c r="T180" s="50"/>
      <c r="U180" s="49" t="s">
        <v>107</v>
      </c>
      <c r="V180" s="50"/>
      <c r="W180" s="49" t="s">
        <v>112</v>
      </c>
      <c r="X180" s="3"/>
      <c r="Y180" s="49" t="s">
        <v>205</v>
      </c>
      <c r="Z180" s="50"/>
      <c r="AB180" s="323"/>
      <c r="AC180" s="323"/>
      <c r="AD180" s="312"/>
      <c r="AE180" s="3"/>
    </row>
    <row r="181" spans="1:31" ht="12.75">
      <c r="A181" s="17" t="s">
        <v>54</v>
      </c>
      <c r="B181" s="249">
        <v>96327.94</v>
      </c>
      <c r="C181" s="249">
        <f t="shared" si="10"/>
        <v>7.3399999999965075</v>
      </c>
      <c r="D181" s="242">
        <v>7.3399999999965075</v>
      </c>
      <c r="E181" s="242"/>
      <c r="F181" s="263"/>
      <c r="G181" s="337"/>
      <c r="H181" s="337"/>
      <c r="I181" s="337"/>
      <c r="J181" s="337"/>
      <c r="K181" s="337"/>
      <c r="L181" s="337"/>
      <c r="M181" s="337"/>
      <c r="O181" s="49"/>
      <c r="P181" s="50"/>
      <c r="Q181" s="49"/>
      <c r="R181" s="50"/>
      <c r="S181" s="49"/>
      <c r="T181" s="50"/>
      <c r="U181" s="49"/>
      <c r="V181" s="50"/>
      <c r="W181" s="49" t="s">
        <v>113</v>
      </c>
      <c r="X181" s="3"/>
      <c r="Y181" s="49"/>
      <c r="Z181" s="50"/>
      <c r="AB181" s="323"/>
      <c r="AC181" s="323"/>
      <c r="AD181" s="312"/>
      <c r="AE181" s="3"/>
    </row>
    <row r="182" spans="1:31" ht="12.75">
      <c r="A182" s="74"/>
      <c r="B182" s="75"/>
      <c r="C182" s="75" t="s">
        <v>55</v>
      </c>
      <c r="D182" s="221"/>
      <c r="E182" s="222"/>
      <c r="F182" s="414" t="s">
        <v>71</v>
      </c>
      <c r="G182" s="415"/>
      <c r="H182" s="415"/>
      <c r="I182" s="415"/>
      <c r="J182" s="415"/>
      <c r="K182" s="223" t="s">
        <v>118</v>
      </c>
      <c r="L182" s="224"/>
      <c r="M182" s="225"/>
      <c r="O182" s="51"/>
      <c r="P182" s="52"/>
      <c r="Q182" s="51"/>
      <c r="R182" s="52" t="s">
        <v>263</v>
      </c>
      <c r="S182" s="51"/>
      <c r="T182" s="52"/>
      <c r="U182" s="51"/>
      <c r="V182" s="52"/>
      <c r="W182" s="51" t="s">
        <v>108</v>
      </c>
      <c r="X182" s="55"/>
      <c r="Y182" s="51"/>
      <c r="Z182" s="52"/>
      <c r="AB182" s="323"/>
      <c r="AC182" s="323"/>
      <c r="AD182" s="312"/>
      <c r="AE182" s="3"/>
    </row>
    <row r="183" spans="1:31" ht="12.75">
      <c r="A183" s="80"/>
      <c r="B183" s="389" t="s">
        <v>70</v>
      </c>
      <c r="C183" s="390"/>
      <c r="D183" s="385" t="s">
        <v>56</v>
      </c>
      <c r="E183" s="403"/>
      <c r="F183" s="226" t="s">
        <v>57</v>
      </c>
      <c r="G183" s="226" t="s">
        <v>59</v>
      </c>
      <c r="H183" s="385" t="s">
        <v>61</v>
      </c>
      <c r="I183" s="404"/>
      <c r="J183" s="403"/>
      <c r="K183" s="227" t="s">
        <v>119</v>
      </c>
      <c r="L183" s="228"/>
      <c r="M183" s="229"/>
      <c r="O183" s="396"/>
      <c r="P183" s="397"/>
      <c r="Q183" s="61"/>
      <c r="R183" s="142"/>
      <c r="S183" s="396"/>
      <c r="T183" s="397"/>
      <c r="U183" s="61"/>
      <c r="V183" s="59"/>
      <c r="W183" s="61"/>
      <c r="X183" s="62"/>
      <c r="Y183" s="61"/>
      <c r="Z183" s="59"/>
      <c r="AB183" s="323"/>
      <c r="AC183" s="323"/>
      <c r="AD183" s="312"/>
      <c r="AE183" s="3"/>
    </row>
    <row r="184" spans="1:31" ht="12.75">
      <c r="A184" s="85" t="s">
        <v>62</v>
      </c>
      <c r="B184" s="86"/>
      <c r="C184" s="87"/>
      <c r="D184" s="230"/>
      <c r="E184" s="231"/>
      <c r="F184" s="232" t="s">
        <v>58</v>
      </c>
      <c r="G184" s="232" t="s">
        <v>60</v>
      </c>
      <c r="H184" s="405" t="s">
        <v>26</v>
      </c>
      <c r="I184" s="406"/>
      <c r="J184" s="407"/>
      <c r="K184" s="233" t="s">
        <v>120</v>
      </c>
      <c r="L184" s="234"/>
      <c r="M184" s="235"/>
      <c r="O184" s="396"/>
      <c r="P184" s="397"/>
      <c r="Q184" s="61"/>
      <c r="R184" s="142"/>
      <c r="S184" s="396"/>
      <c r="T184" s="397"/>
      <c r="U184" s="61"/>
      <c r="V184" s="59"/>
      <c r="W184" s="61"/>
      <c r="X184" s="62"/>
      <c r="Y184" s="61"/>
      <c r="Z184" s="59"/>
      <c r="AB184" s="323"/>
      <c r="AC184" s="323"/>
      <c r="AD184" s="312"/>
      <c r="AE184" s="3"/>
    </row>
    <row r="185" spans="1:31" ht="12.75">
      <c r="A185" s="13" t="s">
        <v>63</v>
      </c>
      <c r="B185" s="297">
        <f>C158+C159+C160+C161+C162+C163+C164+C165</f>
        <v>62.75</v>
      </c>
      <c r="C185" s="139"/>
      <c r="D185" s="293" t="s">
        <v>314</v>
      </c>
      <c r="E185" s="139"/>
      <c r="F185" s="249">
        <f>B185/8</f>
        <v>7.84375</v>
      </c>
      <c r="G185" s="63" t="s">
        <v>314</v>
      </c>
      <c r="H185" s="293"/>
      <c r="I185" s="309"/>
      <c r="J185" s="139"/>
      <c r="K185" s="293"/>
      <c r="L185" s="309"/>
      <c r="M185" s="141"/>
      <c r="O185" s="396"/>
      <c r="P185" s="397"/>
      <c r="Q185" s="61"/>
      <c r="R185" s="142"/>
      <c r="S185" s="396"/>
      <c r="T185" s="397"/>
      <c r="U185" s="61"/>
      <c r="V185" s="59"/>
      <c r="W185" s="61"/>
      <c r="X185" s="62"/>
      <c r="Y185" s="61"/>
      <c r="Z185" s="59"/>
      <c r="AB185" s="323"/>
      <c r="AC185" s="323"/>
      <c r="AD185" s="312"/>
      <c r="AE185" s="3"/>
    </row>
    <row r="186" spans="1:31" ht="12.75">
      <c r="A186" s="13" t="s">
        <v>73</v>
      </c>
      <c r="B186" s="297">
        <f>C166+C167+C168+C169+C170+C171+C172+C173</f>
        <v>62.560000000012224</v>
      </c>
      <c r="C186" s="139"/>
      <c r="D186" s="293" t="s">
        <v>314</v>
      </c>
      <c r="E186" s="139"/>
      <c r="F186" s="249">
        <f>B186/8</f>
        <v>7.820000000001528</v>
      </c>
      <c r="G186" s="63" t="s">
        <v>314</v>
      </c>
      <c r="H186" s="293"/>
      <c r="I186" s="309"/>
      <c r="J186" s="139"/>
      <c r="K186" s="293"/>
      <c r="L186" s="309"/>
      <c r="M186" s="141"/>
      <c r="O186" s="396"/>
      <c r="P186" s="397"/>
      <c r="Q186" s="61"/>
      <c r="R186" s="142"/>
      <c r="S186" s="396"/>
      <c r="T186" s="397"/>
      <c r="U186" s="61"/>
      <c r="V186" s="59"/>
      <c r="W186" s="61"/>
      <c r="X186" s="62"/>
      <c r="Y186" s="61"/>
      <c r="Z186" s="59"/>
      <c r="AB186" s="323"/>
      <c r="AC186" s="323"/>
      <c r="AD186" s="312"/>
      <c r="AE186" s="3"/>
    </row>
    <row r="187" spans="1:31" ht="12.75">
      <c r="A187" s="13" t="s">
        <v>64</v>
      </c>
      <c r="B187" s="297">
        <f>C174+C175+C176+C177+C178+C179+C180+C181</f>
        <v>56.86999999999534</v>
      </c>
      <c r="C187" s="139"/>
      <c r="D187" s="293" t="s">
        <v>314</v>
      </c>
      <c r="E187" s="139"/>
      <c r="F187" s="249">
        <f>B187/8</f>
        <v>7.108749999999418</v>
      </c>
      <c r="G187" s="63" t="s">
        <v>314</v>
      </c>
      <c r="H187" s="293"/>
      <c r="I187" s="309"/>
      <c r="J187" s="139"/>
      <c r="K187" s="293"/>
      <c r="L187" s="309"/>
      <c r="M187" s="141"/>
      <c r="O187" s="396"/>
      <c r="P187" s="397"/>
      <c r="Q187" s="61"/>
      <c r="R187" s="142"/>
      <c r="S187" s="396"/>
      <c r="T187" s="397"/>
      <c r="U187" s="61"/>
      <c r="V187" s="59"/>
      <c r="W187" s="61"/>
      <c r="X187" s="62"/>
      <c r="Y187" s="61"/>
      <c r="Z187" s="59"/>
      <c r="AB187" s="323"/>
      <c r="AC187" s="323"/>
      <c r="AD187" s="312"/>
      <c r="AE187" s="3"/>
    </row>
    <row r="188" spans="1:31" ht="12.75">
      <c r="A188" s="13" t="s">
        <v>74</v>
      </c>
      <c r="B188" s="297">
        <f>B185+B186+B187</f>
        <v>182.18000000000757</v>
      </c>
      <c r="C188" s="139"/>
      <c r="D188" s="293" t="s">
        <v>314</v>
      </c>
      <c r="E188" s="139"/>
      <c r="F188" s="249">
        <f>B188/24</f>
        <v>7.590833333333649</v>
      </c>
      <c r="G188" s="63" t="s">
        <v>314</v>
      </c>
      <c r="H188" s="293"/>
      <c r="I188" s="309"/>
      <c r="J188" s="139"/>
      <c r="K188" s="293"/>
      <c r="L188" s="309"/>
      <c r="M188" s="141"/>
      <c r="O188" s="396"/>
      <c r="P188" s="397"/>
      <c r="Q188" s="61"/>
      <c r="R188" s="142"/>
      <c r="S188" s="396"/>
      <c r="T188" s="397"/>
      <c r="U188" s="61"/>
      <c r="V188" s="59"/>
      <c r="W188" s="61"/>
      <c r="X188" s="62"/>
      <c r="Y188" s="61"/>
      <c r="Z188" s="59"/>
      <c r="AB188" s="323"/>
      <c r="AC188" s="323"/>
      <c r="AD188" s="312"/>
      <c r="AE188" s="3"/>
    </row>
    <row r="189" spans="1:31" ht="15">
      <c r="A189" s="10"/>
      <c r="B189" s="11"/>
      <c r="C189" s="11"/>
      <c r="D189" s="11"/>
      <c r="E189" s="7"/>
      <c r="F189" s="5"/>
      <c r="G189" s="5"/>
      <c r="H189" s="5"/>
      <c r="I189" s="5"/>
      <c r="J189" s="5"/>
      <c r="K189" s="5"/>
      <c r="L189" s="5"/>
      <c r="M189" s="5"/>
      <c r="O189" s="396"/>
      <c r="P189" s="397"/>
      <c r="Q189" s="61"/>
      <c r="R189" s="142"/>
      <c r="S189" s="396"/>
      <c r="T189" s="397"/>
      <c r="U189" s="61"/>
      <c r="V189" s="59"/>
      <c r="W189" s="61"/>
      <c r="X189" s="62"/>
      <c r="Y189" s="61"/>
      <c r="Z189" s="59"/>
      <c r="AB189" s="3"/>
      <c r="AC189" s="3"/>
      <c r="AD189" s="281"/>
      <c r="AE189" s="3"/>
    </row>
    <row r="190" spans="1:31" ht="14.25">
      <c r="A190" s="12"/>
      <c r="B190" s="8"/>
      <c r="C190" s="8"/>
      <c r="D190" s="8"/>
      <c r="E190" s="8"/>
      <c r="F190" s="5"/>
      <c r="G190" s="5"/>
      <c r="H190" s="5"/>
      <c r="I190" s="5"/>
      <c r="J190" s="5"/>
      <c r="K190" s="5"/>
      <c r="L190" s="5"/>
      <c r="M190" s="5"/>
      <c r="O190" s="396"/>
      <c r="P190" s="397"/>
      <c r="Q190" s="61"/>
      <c r="R190" s="59"/>
      <c r="S190" s="396"/>
      <c r="T190" s="397"/>
      <c r="U190" s="61"/>
      <c r="V190" s="59"/>
      <c r="W190" s="61"/>
      <c r="X190" s="62"/>
      <c r="Y190" s="61"/>
      <c r="Z190" s="59"/>
      <c r="AB190" s="3"/>
      <c r="AC190" s="3"/>
      <c r="AD190" s="3"/>
      <c r="AE190" s="3"/>
    </row>
    <row r="191" spans="1:26" ht="14.25">
      <c r="A191" s="73" t="s">
        <v>65</v>
      </c>
      <c r="B191" s="14"/>
      <c r="C191" s="14"/>
      <c r="D191" s="14"/>
      <c r="E191" s="3"/>
      <c r="J191" s="5"/>
      <c r="K191" s="12"/>
      <c r="L191" s="8"/>
      <c r="M191" s="8"/>
      <c r="N191" s="3"/>
      <c r="O191" s="396"/>
      <c r="P191" s="397"/>
      <c r="Q191" s="61"/>
      <c r="R191" s="59"/>
      <c r="S191" s="396"/>
      <c r="T191" s="397"/>
      <c r="U191" s="61"/>
      <c r="V191" s="59"/>
      <c r="W191" s="61"/>
      <c r="X191" s="62"/>
      <c r="Y191" s="61"/>
      <c r="Z191" s="59"/>
    </row>
    <row r="192" spans="1:14" ht="14.25">
      <c r="A192" s="2" t="s">
        <v>66</v>
      </c>
      <c r="B192" s="3"/>
      <c r="C192" s="3"/>
      <c r="D192" s="3"/>
      <c r="E192" s="3"/>
      <c r="G192" t="s">
        <v>117</v>
      </c>
      <c r="J192" s="5"/>
      <c r="K192" s="12"/>
      <c r="L192" s="8"/>
      <c r="M192" s="8"/>
      <c r="N192" s="3"/>
    </row>
    <row r="193" spans="1:14" ht="14.25">
      <c r="A193" s="2"/>
      <c r="B193" s="1" t="s">
        <v>68</v>
      </c>
      <c r="J193" s="5"/>
      <c r="K193" s="8"/>
      <c r="L193" s="8"/>
      <c r="M193" s="8"/>
      <c r="N193" s="3"/>
    </row>
    <row r="194" spans="1:23" ht="14.25">
      <c r="A194" s="2" t="s">
        <v>67</v>
      </c>
      <c r="G194" t="s">
        <v>117</v>
      </c>
      <c r="J194" s="5"/>
      <c r="K194" s="5"/>
      <c r="L194" s="5"/>
      <c r="M194" s="5"/>
      <c r="O194" t="s">
        <v>115</v>
      </c>
      <c r="W194" t="s">
        <v>264</v>
      </c>
    </row>
    <row r="195" spans="2:19" ht="14.25">
      <c r="B195" s="1" t="s">
        <v>68</v>
      </c>
      <c r="J195" s="5"/>
      <c r="K195" s="5"/>
      <c r="L195" s="5"/>
      <c r="M195" s="5"/>
      <c r="S195" s="1" t="s">
        <v>116</v>
      </c>
    </row>
    <row r="196" spans="1:13" ht="14.25">
      <c r="A196" s="2" t="s">
        <v>69</v>
      </c>
      <c r="G196" t="s">
        <v>117</v>
      </c>
      <c r="J196" s="5"/>
      <c r="K196" s="5"/>
      <c r="L196" s="5"/>
      <c r="M196" s="5"/>
    </row>
    <row r="197" spans="2:13" ht="14.25">
      <c r="B197" s="1" t="s">
        <v>68</v>
      </c>
      <c r="J197" s="5"/>
      <c r="K197" s="5"/>
      <c r="L197" s="5"/>
      <c r="M197" s="5"/>
    </row>
    <row r="198" spans="1:27" ht="14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5:26" ht="14.25">
      <c r="O200" s="5"/>
      <c r="P200" s="5"/>
      <c r="Q200" s="5" t="s">
        <v>76</v>
      </c>
      <c r="R200" s="5"/>
      <c r="S200" s="5"/>
      <c r="T200" s="5"/>
      <c r="U200" s="5"/>
      <c r="V200" s="5"/>
      <c r="W200" s="5"/>
      <c r="X200" s="5"/>
      <c r="Y200" s="5"/>
      <c r="Z200" s="5"/>
    </row>
    <row r="201" spans="15:26" ht="14.25">
      <c r="O201" s="5"/>
      <c r="P201" s="5"/>
      <c r="Q201" s="5"/>
      <c r="R201" s="5"/>
      <c r="S201" s="5"/>
      <c r="T201" s="5"/>
      <c r="U201" s="5"/>
      <c r="V201" s="5"/>
      <c r="W201" s="20"/>
      <c r="X201" s="20"/>
      <c r="Y201" s="5"/>
      <c r="Z201" s="5"/>
    </row>
    <row r="202" spans="1:26" ht="14.25">
      <c r="A202" t="s">
        <v>0</v>
      </c>
      <c r="H202" s="5" t="s">
        <v>133</v>
      </c>
      <c r="I202" s="5"/>
      <c r="J202" s="5"/>
      <c r="K202" s="5"/>
      <c r="L202" s="5"/>
      <c r="M202" s="5"/>
      <c r="O202" s="5"/>
      <c r="P202" s="5"/>
      <c r="Q202" s="5"/>
      <c r="R202" s="5"/>
      <c r="S202" s="5" t="s">
        <v>95</v>
      </c>
      <c r="T202" s="4"/>
      <c r="U202" s="4"/>
      <c r="V202" s="4"/>
      <c r="W202" s="20"/>
      <c r="X202" s="20"/>
      <c r="Y202" s="5"/>
      <c r="Z202" s="5"/>
    </row>
    <row r="203" spans="1:26" ht="14.25">
      <c r="A203" s="1" t="s">
        <v>72</v>
      </c>
      <c r="H203" s="5" t="s">
        <v>134</v>
      </c>
      <c r="I203" s="5"/>
      <c r="J203" s="5"/>
      <c r="K203" s="5"/>
      <c r="L203" s="5"/>
      <c r="M203" s="5"/>
      <c r="O203" s="5"/>
      <c r="P203" s="5"/>
      <c r="Q203" s="5"/>
      <c r="R203" s="5"/>
      <c r="S203" s="5"/>
      <c r="T203" s="5"/>
      <c r="U203" s="5"/>
      <c r="V203" s="5"/>
      <c r="W203" s="20"/>
      <c r="X203" s="20"/>
      <c r="Y203" s="5"/>
      <c r="Z203" s="5"/>
    </row>
    <row r="204" spans="1:26" ht="15">
      <c r="A204" s="4"/>
      <c r="B204" s="4"/>
      <c r="C204" s="4"/>
      <c r="D204" s="4"/>
      <c r="E204" s="4"/>
      <c r="H204" s="5" t="s">
        <v>232</v>
      </c>
      <c r="I204" s="5"/>
      <c r="J204" s="5"/>
      <c r="K204" s="5"/>
      <c r="L204" s="5"/>
      <c r="M204" s="5"/>
      <c r="O204" s="8"/>
      <c r="P204" s="8"/>
      <c r="Q204" s="8"/>
      <c r="R204" s="8"/>
      <c r="S204" s="18"/>
      <c r="T204" s="19"/>
      <c r="U204" s="5"/>
      <c r="V204" s="5"/>
      <c r="W204" s="28"/>
      <c r="X204" s="28"/>
      <c r="Y204" s="5"/>
      <c r="Z204" s="5"/>
    </row>
    <row r="205" spans="1:26" ht="14.25">
      <c r="A205" s="5" t="s">
        <v>1</v>
      </c>
      <c r="B205" s="5"/>
      <c r="C205" s="5"/>
      <c r="D205" s="5"/>
      <c r="E205" s="5"/>
      <c r="H205" s="5" t="s">
        <v>307</v>
      </c>
      <c r="I205" s="5"/>
      <c r="J205" s="5"/>
      <c r="K205" s="5"/>
      <c r="L205" s="5"/>
      <c r="M205" s="5"/>
      <c r="O205" s="29" t="s">
        <v>77</v>
      </c>
      <c r="P205" s="408" t="s">
        <v>238</v>
      </c>
      <c r="Q205" s="409"/>
      <c r="R205" s="29"/>
      <c r="S205" s="33" t="s">
        <v>80</v>
      </c>
      <c r="T205" s="34"/>
      <c r="U205" s="21" t="s">
        <v>85</v>
      </c>
      <c r="V205" s="22"/>
      <c r="W205" s="21" t="s">
        <v>87</v>
      </c>
      <c r="X205" s="27"/>
      <c r="Y205" s="21"/>
      <c r="Z205" s="22"/>
    </row>
    <row r="206" spans="1:26" ht="14.25">
      <c r="A206" s="5" t="s">
        <v>2</v>
      </c>
      <c r="B206" s="5"/>
      <c r="C206" s="5"/>
      <c r="D206" s="5"/>
      <c r="E206" s="5"/>
      <c r="O206" s="30" t="s">
        <v>23</v>
      </c>
      <c r="P206" s="410"/>
      <c r="Q206" s="411"/>
      <c r="R206" s="30" t="s">
        <v>78</v>
      </c>
      <c r="S206" s="35" t="s">
        <v>81</v>
      </c>
      <c r="T206" s="36"/>
      <c r="U206" s="23" t="s">
        <v>83</v>
      </c>
      <c r="V206" s="24"/>
      <c r="W206" s="23" t="s">
        <v>86</v>
      </c>
      <c r="X206" s="20"/>
      <c r="Y206" s="23" t="s">
        <v>205</v>
      </c>
      <c r="Z206" s="24"/>
    </row>
    <row r="207" spans="1:26" ht="12.75">
      <c r="A207" t="s">
        <v>0</v>
      </c>
      <c r="O207" s="30"/>
      <c r="P207" s="410"/>
      <c r="Q207" s="411"/>
      <c r="R207" s="30" t="s">
        <v>79</v>
      </c>
      <c r="S207" s="37" t="s">
        <v>82</v>
      </c>
      <c r="T207" s="36"/>
      <c r="U207" s="23" t="s">
        <v>84</v>
      </c>
      <c r="V207" s="24"/>
      <c r="W207" s="23" t="s">
        <v>88</v>
      </c>
      <c r="X207" s="20"/>
      <c r="Y207" s="23"/>
      <c r="Z207" s="24"/>
    </row>
    <row r="208" spans="1:26" ht="12.75">
      <c r="A208" s="1" t="s">
        <v>3</v>
      </c>
      <c r="O208" s="31"/>
      <c r="P208" s="412"/>
      <c r="Q208" s="413"/>
      <c r="R208" s="32"/>
      <c r="S208" s="38"/>
      <c r="T208" s="39"/>
      <c r="U208" s="25"/>
      <c r="V208" s="26"/>
      <c r="W208" s="25" t="s">
        <v>89</v>
      </c>
      <c r="X208" s="28"/>
      <c r="Y208" s="25"/>
      <c r="Z208" s="26"/>
    </row>
    <row r="209" spans="15:26" ht="12.75">
      <c r="O209" s="57">
        <v>1</v>
      </c>
      <c r="P209" s="396" t="s">
        <v>269</v>
      </c>
      <c r="Q209" s="397"/>
      <c r="R209" s="112">
        <v>40</v>
      </c>
      <c r="S209" s="61"/>
      <c r="T209" s="59"/>
      <c r="U209" s="61"/>
      <c r="V209" s="59"/>
      <c r="W209" s="61"/>
      <c r="X209" s="62"/>
      <c r="Y209" s="61"/>
      <c r="Z209" s="59"/>
    </row>
    <row r="210" spans="4:26" ht="15">
      <c r="D210" s="5"/>
      <c r="E210" s="5" t="s">
        <v>75</v>
      </c>
      <c r="F210" s="5"/>
      <c r="G210" s="5"/>
      <c r="H210" s="5"/>
      <c r="I210" s="5"/>
      <c r="J210" s="5"/>
      <c r="K210" s="5"/>
      <c r="L210" s="5"/>
      <c r="M210" s="5"/>
      <c r="O210" s="57"/>
      <c r="P210" s="61"/>
      <c r="Q210" s="59"/>
      <c r="R210" s="69"/>
      <c r="S210" s="61"/>
      <c r="T210" s="59"/>
      <c r="U210" s="61"/>
      <c r="V210" s="59"/>
      <c r="W210" s="61"/>
      <c r="X210" s="62"/>
      <c r="Y210" s="61"/>
      <c r="Z210" s="59"/>
    </row>
    <row r="211" spans="4:26" ht="15">
      <c r="D211" s="16" t="s">
        <v>4</v>
      </c>
      <c r="E211" s="16"/>
      <c r="F211" s="16"/>
      <c r="G211" s="16"/>
      <c r="H211" s="16"/>
      <c r="I211" s="16"/>
      <c r="J211" s="16"/>
      <c r="K211" s="16"/>
      <c r="L211" s="16"/>
      <c r="M211" s="5"/>
      <c r="O211" s="63"/>
      <c r="P211" s="140"/>
      <c r="Q211" s="59"/>
      <c r="R211" s="69"/>
      <c r="S211" s="61"/>
      <c r="T211" s="59"/>
      <c r="U211" s="61"/>
      <c r="V211" s="59"/>
      <c r="W211" s="61"/>
      <c r="X211" s="62"/>
      <c r="Y211" s="61"/>
      <c r="Z211" s="59"/>
    </row>
    <row r="212" spans="4:26" ht="15">
      <c r="D212" s="16" t="s">
        <v>326</v>
      </c>
      <c r="E212" s="16"/>
      <c r="F212" s="16"/>
      <c r="G212" s="16"/>
      <c r="H212" s="16"/>
      <c r="I212" s="16"/>
      <c r="J212" s="16"/>
      <c r="K212" s="16"/>
      <c r="L212" s="16"/>
      <c r="M212" s="5"/>
      <c r="O212" s="57"/>
      <c r="P212" s="61"/>
      <c r="Q212" s="59"/>
      <c r="R212" s="69"/>
      <c r="S212" s="61"/>
      <c r="T212" s="59"/>
      <c r="U212" s="61"/>
      <c r="V212" s="59"/>
      <c r="W212" s="61"/>
      <c r="X212" s="62"/>
      <c r="Y212" s="61"/>
      <c r="Z212" s="59"/>
    </row>
    <row r="213" spans="4:26" ht="14.25">
      <c r="D213" s="5"/>
      <c r="E213" s="5"/>
      <c r="F213" s="5"/>
      <c r="G213" s="5"/>
      <c r="H213" s="5"/>
      <c r="I213" s="5"/>
      <c r="J213" s="5"/>
      <c r="K213" s="5"/>
      <c r="L213" s="5"/>
      <c r="M213" s="5"/>
      <c r="O213" s="57"/>
      <c r="P213" s="140"/>
      <c r="Q213" s="59"/>
      <c r="R213" s="69"/>
      <c r="S213" s="61"/>
      <c r="T213" s="59"/>
      <c r="U213" s="61"/>
      <c r="V213" s="59"/>
      <c r="W213" s="61"/>
      <c r="X213" s="62"/>
      <c r="Y213" s="61"/>
      <c r="Z213" s="59"/>
    </row>
    <row r="214" spans="4:26" ht="14.25">
      <c r="D214" s="5"/>
      <c r="E214" s="5"/>
      <c r="F214" s="5"/>
      <c r="G214" s="5"/>
      <c r="H214" s="5"/>
      <c r="I214" s="5"/>
      <c r="J214" s="5"/>
      <c r="K214" s="5"/>
      <c r="L214" s="5"/>
      <c r="M214" s="5"/>
      <c r="O214" s="63"/>
      <c r="P214" s="140"/>
      <c r="Q214" s="141"/>
      <c r="R214" s="63"/>
      <c r="S214" s="66"/>
      <c r="T214" s="67"/>
      <c r="U214" s="64"/>
      <c r="V214" s="65"/>
      <c r="W214" s="64"/>
      <c r="X214" s="68"/>
      <c r="Y214" s="61"/>
      <c r="Z214" s="59"/>
    </row>
    <row r="215" spans="6:26" ht="15">
      <c r="F215" s="16" t="s">
        <v>5</v>
      </c>
      <c r="G215" s="16"/>
      <c r="H215" s="5"/>
      <c r="I215" s="5"/>
      <c r="O215" s="63"/>
      <c r="P215" s="140"/>
      <c r="Q215" s="141"/>
      <c r="R215" s="69"/>
      <c r="S215" s="70"/>
      <c r="T215" s="59"/>
      <c r="U215" s="61"/>
      <c r="V215" s="59"/>
      <c r="W215" s="61"/>
      <c r="X215" s="62"/>
      <c r="Y215" s="61"/>
      <c r="Z215" s="59"/>
    </row>
    <row r="216" spans="15:26" ht="14.25">
      <c r="O216" s="63"/>
      <c r="P216" s="140"/>
      <c r="Q216" s="141"/>
      <c r="R216" s="69"/>
      <c r="S216" s="64"/>
      <c r="T216" s="59"/>
      <c r="U216" s="61"/>
      <c r="V216" s="59"/>
      <c r="W216" s="61"/>
      <c r="X216" s="62"/>
      <c r="Y216" s="61"/>
      <c r="Z216" s="59"/>
    </row>
    <row r="217" spans="1:26" ht="14.25">
      <c r="A217" s="5"/>
      <c r="B217" s="5"/>
      <c r="C217" s="6" t="s">
        <v>304</v>
      </c>
      <c r="D217" s="6"/>
      <c r="E217" s="6"/>
      <c r="F217" s="6"/>
      <c r="G217" s="6"/>
      <c r="H217" s="6"/>
      <c r="I217" s="6"/>
      <c r="J217" s="6"/>
      <c r="K217" s="6"/>
      <c r="L217" s="6"/>
      <c r="M217" s="5"/>
      <c r="O217" s="63"/>
      <c r="P217" s="140"/>
      <c r="Q217" s="141"/>
      <c r="R217" s="69"/>
      <c r="S217" s="64"/>
      <c r="T217" s="59"/>
      <c r="U217" s="61"/>
      <c r="V217" s="59"/>
      <c r="W217" s="61"/>
      <c r="X217" s="62"/>
      <c r="Y217" s="61"/>
      <c r="Z217" s="59"/>
    </row>
    <row r="218" spans="1:26" ht="14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O218" s="63"/>
      <c r="P218" s="140"/>
      <c r="Q218" s="141"/>
      <c r="R218" s="69"/>
      <c r="S218" s="64"/>
      <c r="T218" s="59"/>
      <c r="U218" s="61"/>
      <c r="V218" s="59"/>
      <c r="W218" s="61"/>
      <c r="X218" s="62"/>
      <c r="Y218" s="61"/>
      <c r="Z218" s="59"/>
    </row>
    <row r="219" spans="1:27" ht="14.25">
      <c r="A219" s="81"/>
      <c r="B219" s="92" t="s">
        <v>233</v>
      </c>
      <c r="C219" s="93"/>
      <c r="D219" s="94"/>
      <c r="E219" s="92" t="s">
        <v>234</v>
      </c>
      <c r="F219" s="93"/>
      <c r="G219" s="94"/>
      <c r="H219" s="382" t="s">
        <v>24</v>
      </c>
      <c r="I219" s="382" t="s">
        <v>25</v>
      </c>
      <c r="J219" s="402" t="s">
        <v>27</v>
      </c>
      <c r="K219" s="77" t="s">
        <v>18</v>
      </c>
      <c r="L219" s="79"/>
      <c r="M219" s="402" t="s">
        <v>28</v>
      </c>
      <c r="O219" s="63"/>
      <c r="P219" s="140"/>
      <c r="Q219" s="141"/>
      <c r="R219" s="69"/>
      <c r="S219" s="64"/>
      <c r="T219" s="59"/>
      <c r="U219" s="61"/>
      <c r="V219" s="59"/>
      <c r="W219" s="61"/>
      <c r="X219" s="62"/>
      <c r="Y219" s="61"/>
      <c r="Z219" s="59"/>
      <c r="AA219" s="3"/>
    </row>
    <row r="220" spans="1:27" ht="14.25">
      <c r="A220" s="15"/>
      <c r="B220" s="95" t="s">
        <v>6</v>
      </c>
      <c r="C220" s="14"/>
      <c r="D220" s="96"/>
      <c r="E220" s="95" t="s">
        <v>11</v>
      </c>
      <c r="F220" s="14"/>
      <c r="G220" s="96"/>
      <c r="H220" s="383"/>
      <c r="I220" s="383"/>
      <c r="J220" s="387"/>
      <c r="K220" s="82" t="s">
        <v>19</v>
      </c>
      <c r="L220" s="84"/>
      <c r="M220" s="387"/>
      <c r="O220" s="63"/>
      <c r="P220" s="140"/>
      <c r="Q220" s="141"/>
      <c r="R220" s="69"/>
      <c r="S220" s="64"/>
      <c r="T220" s="59"/>
      <c r="U220" s="61"/>
      <c r="V220" s="59"/>
      <c r="W220" s="61"/>
      <c r="X220" s="62"/>
      <c r="Y220" s="61"/>
      <c r="Z220" s="59"/>
      <c r="AA220" s="3"/>
    </row>
    <row r="221" spans="1:26" ht="14.25">
      <c r="A221" s="15" t="s">
        <v>8</v>
      </c>
      <c r="B221" s="95" t="s">
        <v>7</v>
      </c>
      <c r="C221" s="14"/>
      <c r="D221" s="96"/>
      <c r="E221" s="95" t="s">
        <v>7</v>
      </c>
      <c r="F221" s="14"/>
      <c r="G221" s="96"/>
      <c r="H221" s="383"/>
      <c r="I221" s="383"/>
      <c r="J221" s="387"/>
      <c r="K221" s="82" t="s">
        <v>21</v>
      </c>
      <c r="L221" s="84"/>
      <c r="M221" s="387"/>
      <c r="O221" s="63"/>
      <c r="P221" s="140"/>
      <c r="Q221" s="141"/>
      <c r="R221" s="69"/>
      <c r="S221" s="64"/>
      <c r="T221" s="59"/>
      <c r="U221" s="61"/>
      <c r="V221" s="59"/>
      <c r="W221" s="61"/>
      <c r="X221" s="62"/>
      <c r="Y221" s="61"/>
      <c r="Z221" s="59"/>
    </row>
    <row r="222" spans="1:26" ht="12.75">
      <c r="A222" s="15" t="s">
        <v>9</v>
      </c>
      <c r="B222" s="86" t="s">
        <v>235</v>
      </c>
      <c r="C222" s="97"/>
      <c r="D222" s="87"/>
      <c r="E222" s="86" t="s">
        <v>236</v>
      </c>
      <c r="F222" s="97"/>
      <c r="G222" s="87"/>
      <c r="H222" s="383"/>
      <c r="I222" s="383"/>
      <c r="J222" s="387"/>
      <c r="K222" s="89" t="s">
        <v>20</v>
      </c>
      <c r="L222" s="91"/>
      <c r="M222" s="387"/>
      <c r="O222" s="63"/>
      <c r="P222" s="140"/>
      <c r="Q222" s="141"/>
      <c r="R222" s="69"/>
      <c r="S222" s="61"/>
      <c r="T222" s="59"/>
      <c r="U222" s="61"/>
      <c r="V222" s="59"/>
      <c r="W222" s="61"/>
      <c r="X222" s="62"/>
      <c r="Y222" s="61"/>
      <c r="Z222" s="59"/>
    </row>
    <row r="223" spans="1:13" ht="12.75">
      <c r="A223" s="15" t="s">
        <v>10</v>
      </c>
      <c r="B223" s="81" t="s">
        <v>12</v>
      </c>
      <c r="C223" s="81" t="s">
        <v>14</v>
      </c>
      <c r="D223" s="81" t="s">
        <v>15</v>
      </c>
      <c r="E223" s="81" t="s">
        <v>12</v>
      </c>
      <c r="F223" s="81" t="s">
        <v>14</v>
      </c>
      <c r="G223" s="81" t="s">
        <v>16</v>
      </c>
      <c r="H223" s="383"/>
      <c r="I223" s="383"/>
      <c r="J223" s="387"/>
      <c r="K223" s="98"/>
      <c r="L223" s="99"/>
      <c r="M223" s="387"/>
    </row>
    <row r="224" spans="1:26" ht="12.75">
      <c r="A224" s="15"/>
      <c r="B224" s="15" t="s">
        <v>13</v>
      </c>
      <c r="C224" s="15" t="s">
        <v>12</v>
      </c>
      <c r="D224" s="15" t="s">
        <v>17</v>
      </c>
      <c r="E224" s="15" t="s">
        <v>13</v>
      </c>
      <c r="F224" s="15" t="s">
        <v>12</v>
      </c>
      <c r="G224" s="15" t="s">
        <v>17</v>
      </c>
      <c r="H224" s="383"/>
      <c r="I224" s="383"/>
      <c r="J224" s="387"/>
      <c r="K224" s="15" t="s">
        <v>22</v>
      </c>
      <c r="L224" s="15" t="s">
        <v>23</v>
      </c>
      <c r="M224" s="387"/>
      <c r="O224" s="3"/>
      <c r="P224" s="3"/>
      <c r="Q224" s="3"/>
      <c r="R224" s="3"/>
      <c r="S224" s="20"/>
      <c r="T224" s="20"/>
      <c r="U224" s="20"/>
      <c r="V224" s="20"/>
      <c r="W224" s="20"/>
      <c r="X224" s="3"/>
      <c r="Y224" s="3"/>
      <c r="Z224" s="3"/>
    </row>
    <row r="225" spans="1:26" ht="12.75">
      <c r="A225" s="88"/>
      <c r="B225" s="88"/>
      <c r="C225" s="88"/>
      <c r="D225" s="88" t="s">
        <v>121</v>
      </c>
      <c r="E225" s="88"/>
      <c r="F225" s="88"/>
      <c r="G225" s="88" t="s">
        <v>121</v>
      </c>
      <c r="H225" s="384"/>
      <c r="I225" s="384"/>
      <c r="J225" s="388"/>
      <c r="K225" s="88"/>
      <c r="L225" s="88"/>
      <c r="M225" s="388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3" ht="14.25">
      <c r="A226" s="17" t="s">
        <v>30</v>
      </c>
      <c r="B226" s="343">
        <v>56499.74</v>
      </c>
      <c r="C226" s="63"/>
      <c r="D226" s="242"/>
      <c r="E226" s="9"/>
      <c r="F226" s="9"/>
      <c r="G226" s="9"/>
      <c r="H226" s="9"/>
      <c r="I226" s="9"/>
      <c r="J226" s="9"/>
      <c r="K226" s="9"/>
      <c r="L226" s="9"/>
      <c r="M226" s="9"/>
      <c r="R226" t="s">
        <v>94</v>
      </c>
      <c r="S226" s="4"/>
      <c r="T226" s="4"/>
      <c r="U226" s="4"/>
      <c r="V226" s="4"/>
      <c r="W226" s="4"/>
    </row>
    <row r="227" spans="1:13" ht="14.25">
      <c r="A227" s="17" t="s">
        <v>31</v>
      </c>
      <c r="B227" s="343">
        <v>56506.1</v>
      </c>
      <c r="C227" s="249">
        <f aca="true" t="shared" si="11" ref="C227:C250">B227-B226</f>
        <v>6.360000000000582</v>
      </c>
      <c r="D227" s="242">
        <v>6.360000000000582</v>
      </c>
      <c r="E227" s="9"/>
      <c r="F227" s="9"/>
      <c r="G227" s="9"/>
      <c r="H227" s="9"/>
      <c r="I227" s="9"/>
      <c r="J227" s="9"/>
      <c r="K227" s="9"/>
      <c r="L227" s="9"/>
      <c r="M227" s="9"/>
    </row>
    <row r="228" spans="1:26" ht="14.25">
      <c r="A228" s="17" t="s">
        <v>32</v>
      </c>
      <c r="B228" s="343">
        <v>56517.1</v>
      </c>
      <c r="C228" s="249">
        <f t="shared" si="11"/>
        <v>11</v>
      </c>
      <c r="D228" s="242">
        <v>11</v>
      </c>
      <c r="E228" s="9"/>
      <c r="F228" s="9"/>
      <c r="G228" s="9"/>
      <c r="H228" s="9"/>
      <c r="I228" s="9"/>
      <c r="J228" s="9"/>
      <c r="K228" s="9"/>
      <c r="L228" s="9"/>
      <c r="M228" s="9"/>
      <c r="O228" s="56" t="s">
        <v>77</v>
      </c>
      <c r="P228" s="408" t="s">
        <v>238</v>
      </c>
      <c r="Q228" s="409"/>
      <c r="R228" s="53" t="s">
        <v>241</v>
      </c>
      <c r="S228" s="48"/>
      <c r="T228" s="53" t="s">
        <v>100</v>
      </c>
      <c r="U228" s="48"/>
      <c r="V228" s="53" t="s">
        <v>239</v>
      </c>
      <c r="W228" s="54"/>
      <c r="X228" s="48"/>
      <c r="Y228" s="53"/>
      <c r="Z228" s="48"/>
    </row>
    <row r="229" spans="1:26" ht="14.25">
      <c r="A229" s="17" t="s">
        <v>33</v>
      </c>
      <c r="B229" s="343">
        <v>56528.2</v>
      </c>
      <c r="C229" s="249">
        <f t="shared" si="11"/>
        <v>11.099999999998545</v>
      </c>
      <c r="D229" s="242">
        <v>11.099999999998545</v>
      </c>
      <c r="E229" s="9"/>
      <c r="F229" s="9"/>
      <c r="G229" s="9"/>
      <c r="H229" s="9"/>
      <c r="I229" s="9"/>
      <c r="J229" s="9"/>
      <c r="K229" s="9"/>
      <c r="L229" s="9"/>
      <c r="M229" s="9"/>
      <c r="O229" s="46" t="s">
        <v>23</v>
      </c>
      <c r="P229" s="410"/>
      <c r="Q229" s="411"/>
      <c r="R229" s="49" t="s">
        <v>242</v>
      </c>
      <c r="S229" s="50"/>
      <c r="T229" s="49" t="s">
        <v>101</v>
      </c>
      <c r="U229" s="50"/>
      <c r="V229" s="49" t="s">
        <v>240</v>
      </c>
      <c r="W229" s="3"/>
      <c r="X229" s="50"/>
      <c r="Y229" s="49" t="s">
        <v>205</v>
      </c>
      <c r="Z229" s="50"/>
    </row>
    <row r="230" spans="1:26" ht="14.25">
      <c r="A230" s="17" t="s">
        <v>34</v>
      </c>
      <c r="B230" s="343">
        <v>56541.1</v>
      </c>
      <c r="C230" s="249">
        <f t="shared" si="11"/>
        <v>12.900000000001455</v>
      </c>
      <c r="D230" s="242">
        <v>12.900000000001455</v>
      </c>
      <c r="E230" s="9"/>
      <c r="F230" s="9"/>
      <c r="G230" s="9"/>
      <c r="H230" s="9"/>
      <c r="I230" s="9"/>
      <c r="J230" s="9"/>
      <c r="K230" s="9"/>
      <c r="L230" s="9"/>
      <c r="M230" s="9"/>
      <c r="O230" s="46"/>
      <c r="P230" s="410"/>
      <c r="Q230" s="411"/>
      <c r="R230" s="49"/>
      <c r="S230" s="50"/>
      <c r="T230" s="49"/>
      <c r="U230" s="50"/>
      <c r="V230" s="49"/>
      <c r="W230" s="3"/>
      <c r="X230" s="50"/>
      <c r="Y230" s="49"/>
      <c r="Z230" s="50"/>
    </row>
    <row r="231" spans="1:26" ht="14.25">
      <c r="A231" s="17" t="s">
        <v>35</v>
      </c>
      <c r="B231" s="343">
        <v>56554.1</v>
      </c>
      <c r="C231" s="249">
        <f t="shared" si="11"/>
        <v>13</v>
      </c>
      <c r="D231" s="242">
        <v>13</v>
      </c>
      <c r="E231" s="9"/>
      <c r="F231" s="9"/>
      <c r="G231" s="9"/>
      <c r="H231" s="9"/>
      <c r="I231" s="9"/>
      <c r="J231" s="9"/>
      <c r="K231" s="9"/>
      <c r="L231" s="9"/>
      <c r="M231" s="9"/>
      <c r="O231" s="47"/>
      <c r="P231" s="412"/>
      <c r="Q231" s="413"/>
      <c r="R231" s="51"/>
      <c r="S231" s="52"/>
      <c r="T231" s="51"/>
      <c r="U231" s="52"/>
      <c r="V231" s="51"/>
      <c r="W231" s="55"/>
      <c r="X231" s="52"/>
      <c r="Y231" s="51"/>
      <c r="Z231" s="52"/>
    </row>
    <row r="232" spans="1:26" ht="14.25">
      <c r="A232" s="17" t="s">
        <v>36</v>
      </c>
      <c r="B232" s="343">
        <v>56568.45</v>
      </c>
      <c r="C232" s="249">
        <f t="shared" si="11"/>
        <v>14.349999999998545</v>
      </c>
      <c r="D232" s="242">
        <v>14.349999999998545</v>
      </c>
      <c r="E232" s="9"/>
      <c r="F232" s="9"/>
      <c r="G232" s="9"/>
      <c r="H232" s="9"/>
      <c r="I232" s="9"/>
      <c r="J232" s="9"/>
      <c r="K232" s="9"/>
      <c r="L232" s="9"/>
      <c r="M232" s="9"/>
      <c r="O232" s="69"/>
      <c r="P232" s="61"/>
      <c r="Q232" s="59"/>
      <c r="R232" s="61"/>
      <c r="S232" s="59"/>
      <c r="T232" s="61"/>
      <c r="U232" s="59"/>
      <c r="V232" s="61"/>
      <c r="W232" s="62"/>
      <c r="X232" s="59"/>
      <c r="Y232" s="62"/>
      <c r="Z232" s="59"/>
    </row>
    <row r="233" spans="1:26" ht="14.25">
      <c r="A233" s="17" t="s">
        <v>37</v>
      </c>
      <c r="B233" s="343">
        <v>56575.7</v>
      </c>
      <c r="C233" s="249">
        <f t="shared" si="11"/>
        <v>7.25</v>
      </c>
      <c r="D233" s="242">
        <v>7.25</v>
      </c>
      <c r="E233" s="9"/>
      <c r="F233" s="9"/>
      <c r="G233" s="9"/>
      <c r="H233" s="9"/>
      <c r="I233" s="9"/>
      <c r="J233" s="9"/>
      <c r="K233" s="9"/>
      <c r="L233" s="9"/>
      <c r="M233" s="9"/>
      <c r="O233" s="69"/>
      <c r="P233" s="61"/>
      <c r="Q233" s="59"/>
      <c r="R233" s="61"/>
      <c r="S233" s="59"/>
      <c r="T233" s="61"/>
      <c r="U233" s="59"/>
      <c r="V233" s="61"/>
      <c r="W233" s="62"/>
      <c r="X233" s="59"/>
      <c r="Y233" s="62"/>
      <c r="Z233" s="59"/>
    </row>
    <row r="234" spans="1:26" ht="14.25">
      <c r="A234" s="17" t="s">
        <v>38</v>
      </c>
      <c r="B234" s="343">
        <v>56588.61</v>
      </c>
      <c r="C234" s="249">
        <f t="shared" si="11"/>
        <v>12.910000000003492</v>
      </c>
      <c r="D234" s="242">
        <v>12.910000000003492</v>
      </c>
      <c r="E234" s="9"/>
      <c r="F234" s="9"/>
      <c r="G234" s="9"/>
      <c r="H234" s="9"/>
      <c r="I234" s="9"/>
      <c r="J234" s="9"/>
      <c r="K234" s="9"/>
      <c r="L234" s="9"/>
      <c r="M234" s="9"/>
      <c r="O234" s="69"/>
      <c r="P234" s="61"/>
      <c r="Q234" s="59"/>
      <c r="R234" s="61"/>
      <c r="S234" s="59"/>
      <c r="T234" s="61"/>
      <c r="U234" s="59"/>
      <c r="V234" s="61"/>
      <c r="W234" s="62"/>
      <c r="X234" s="59"/>
      <c r="Y234" s="62"/>
      <c r="Z234" s="59"/>
    </row>
    <row r="235" spans="1:26" ht="14.25">
      <c r="A235" s="17" t="s">
        <v>39</v>
      </c>
      <c r="B235" s="343">
        <v>56602.65</v>
      </c>
      <c r="C235" s="249">
        <f t="shared" si="11"/>
        <v>14.040000000000873</v>
      </c>
      <c r="D235" s="242">
        <v>14.040000000000873</v>
      </c>
      <c r="E235" s="9"/>
      <c r="F235" s="9"/>
      <c r="G235" s="9"/>
      <c r="H235" s="9"/>
      <c r="I235" s="9"/>
      <c r="J235" s="9"/>
      <c r="K235" s="9"/>
      <c r="L235" s="9"/>
      <c r="M235" s="9"/>
      <c r="O235" s="69"/>
      <c r="P235" s="61"/>
      <c r="Q235" s="59"/>
      <c r="R235" s="61"/>
      <c r="S235" s="59"/>
      <c r="T235" s="61"/>
      <c r="U235" s="59"/>
      <c r="V235" s="61"/>
      <c r="W235" s="62"/>
      <c r="X235" s="59"/>
      <c r="Y235" s="62"/>
      <c r="Z235" s="59"/>
    </row>
    <row r="236" spans="1:26" ht="14.25">
      <c r="A236" s="17" t="s">
        <v>40</v>
      </c>
      <c r="B236" s="343">
        <v>56611.33</v>
      </c>
      <c r="C236" s="249">
        <f t="shared" si="11"/>
        <v>8.680000000000291</v>
      </c>
      <c r="D236" s="242">
        <v>8.680000000000291</v>
      </c>
      <c r="E236" s="9"/>
      <c r="F236" s="9"/>
      <c r="G236" s="9"/>
      <c r="H236" s="9"/>
      <c r="I236" s="9"/>
      <c r="J236" s="9"/>
      <c r="K236" s="9"/>
      <c r="L236" s="9"/>
      <c r="M236" s="9"/>
      <c r="O236" s="69"/>
      <c r="P236" s="61"/>
      <c r="Q236" s="59"/>
      <c r="R236" s="61"/>
      <c r="S236" s="59"/>
      <c r="T236" s="61"/>
      <c r="U236" s="59"/>
      <c r="V236" s="61"/>
      <c r="W236" s="62"/>
      <c r="X236" s="59"/>
      <c r="Y236" s="62"/>
      <c r="Z236" s="59"/>
    </row>
    <row r="237" spans="1:26" ht="14.25">
      <c r="A237" s="17" t="s">
        <v>41</v>
      </c>
      <c r="B237" s="343">
        <v>56619.47</v>
      </c>
      <c r="C237" s="249">
        <f t="shared" si="11"/>
        <v>8.139999999999418</v>
      </c>
      <c r="D237" s="242">
        <v>8.139999999999418</v>
      </c>
      <c r="E237" s="9"/>
      <c r="F237" s="9"/>
      <c r="G237" s="9"/>
      <c r="H237" s="9"/>
      <c r="I237" s="9"/>
      <c r="J237" s="9"/>
      <c r="K237" s="9"/>
      <c r="L237" s="9"/>
      <c r="M237" s="9"/>
      <c r="O237" s="69"/>
      <c r="P237" s="61"/>
      <c r="Q237" s="59"/>
      <c r="R237" s="61"/>
      <c r="S237" s="59"/>
      <c r="T237" s="61"/>
      <c r="U237" s="59"/>
      <c r="V237" s="61"/>
      <c r="W237" s="62"/>
      <c r="X237" s="59"/>
      <c r="Y237" s="62"/>
      <c r="Z237" s="59"/>
    </row>
    <row r="238" spans="1:26" ht="14.25">
      <c r="A238" s="17" t="s">
        <v>42</v>
      </c>
      <c r="B238" s="343">
        <v>56634.48</v>
      </c>
      <c r="C238" s="249">
        <f t="shared" si="11"/>
        <v>15.010000000002037</v>
      </c>
      <c r="D238" s="242">
        <v>15.010000000002037</v>
      </c>
      <c r="E238" s="9"/>
      <c r="F238" s="9"/>
      <c r="G238" s="9"/>
      <c r="H238" s="9"/>
      <c r="I238" s="9"/>
      <c r="J238" s="9"/>
      <c r="K238" s="9"/>
      <c r="L238" s="9"/>
      <c r="M238" s="9"/>
      <c r="O238" s="69"/>
      <c r="P238" s="61"/>
      <c r="Q238" s="59"/>
      <c r="R238" s="61"/>
      <c r="S238" s="59"/>
      <c r="T238" s="61"/>
      <c r="U238" s="59"/>
      <c r="V238" s="61"/>
      <c r="W238" s="62"/>
      <c r="X238" s="59"/>
      <c r="Y238" s="62"/>
      <c r="Z238" s="59"/>
    </row>
    <row r="239" spans="1:26" ht="14.25">
      <c r="A239" s="17" t="s">
        <v>43</v>
      </c>
      <c r="B239" s="343">
        <v>56645.1</v>
      </c>
      <c r="C239" s="249">
        <f t="shared" si="11"/>
        <v>10.619999999995343</v>
      </c>
      <c r="D239" s="242">
        <v>10.619999999995343</v>
      </c>
      <c r="E239" s="9"/>
      <c r="F239" s="9"/>
      <c r="G239" s="9"/>
      <c r="H239" s="9"/>
      <c r="I239" s="9"/>
      <c r="J239" s="9"/>
      <c r="K239" s="9"/>
      <c r="L239" s="9"/>
      <c r="M239" s="9"/>
      <c r="O239" s="69"/>
      <c r="P239" s="61"/>
      <c r="Q239" s="59"/>
      <c r="R239" s="61"/>
      <c r="S239" s="59"/>
      <c r="T239" s="61"/>
      <c r="U239" s="59"/>
      <c r="V239" s="61"/>
      <c r="W239" s="62"/>
      <c r="X239" s="59"/>
      <c r="Y239" s="62"/>
      <c r="Z239" s="59"/>
    </row>
    <row r="240" spans="1:15" ht="14.25">
      <c r="A240" s="17" t="s">
        <v>44</v>
      </c>
      <c r="B240" s="343">
        <v>56655.07</v>
      </c>
      <c r="C240" s="249">
        <f t="shared" si="11"/>
        <v>9.970000000001164</v>
      </c>
      <c r="D240" s="242">
        <v>9.970000000001164</v>
      </c>
      <c r="E240" s="9"/>
      <c r="F240" s="9"/>
      <c r="G240" s="9"/>
      <c r="H240" s="9"/>
      <c r="I240" s="9"/>
      <c r="J240" s="9"/>
      <c r="K240" s="9"/>
      <c r="L240" s="9"/>
      <c r="M240" s="9"/>
      <c r="O240" t="s">
        <v>104</v>
      </c>
    </row>
    <row r="241" spans="1:24" ht="14.25">
      <c r="A241" s="17" t="s">
        <v>45</v>
      </c>
      <c r="B241" s="343">
        <v>56665.8</v>
      </c>
      <c r="C241" s="249">
        <f t="shared" si="11"/>
        <v>10.730000000003201</v>
      </c>
      <c r="D241" s="242">
        <v>10.730000000003201</v>
      </c>
      <c r="E241" s="9"/>
      <c r="F241" s="9"/>
      <c r="G241" s="9"/>
      <c r="H241" s="9"/>
      <c r="I241" s="9"/>
      <c r="J241" s="9"/>
      <c r="K241" s="9"/>
      <c r="L241" s="9"/>
      <c r="M241" s="9"/>
      <c r="P241" s="5"/>
      <c r="Q241" s="5"/>
      <c r="R241" s="5"/>
      <c r="S241" s="5"/>
      <c r="T241" s="5"/>
      <c r="U241" s="5"/>
      <c r="V241" s="5"/>
      <c r="W241" s="5"/>
      <c r="X241" s="5"/>
    </row>
    <row r="242" spans="1:13" ht="14.25">
      <c r="A242" s="17" t="s">
        <v>46</v>
      </c>
      <c r="B242" s="343">
        <v>56676.18</v>
      </c>
      <c r="C242" s="249">
        <f t="shared" si="11"/>
        <v>10.37999999999738</v>
      </c>
      <c r="D242" s="242">
        <v>10.37999999999738</v>
      </c>
      <c r="E242" s="9"/>
      <c r="F242" s="9"/>
      <c r="G242" s="9"/>
      <c r="H242" s="9"/>
      <c r="I242" s="9"/>
      <c r="J242" s="9"/>
      <c r="K242" s="9"/>
      <c r="L242" s="9"/>
      <c r="M242" s="9"/>
    </row>
    <row r="243" spans="1:26" ht="14.25">
      <c r="A243" s="17" t="s">
        <v>47</v>
      </c>
      <c r="B243" s="343">
        <v>56688.82</v>
      </c>
      <c r="C243" s="249">
        <f t="shared" si="11"/>
        <v>12.639999999999418</v>
      </c>
      <c r="D243" s="242">
        <v>12.639999999999418</v>
      </c>
      <c r="E243" s="9"/>
      <c r="F243" s="9"/>
      <c r="G243" s="9"/>
      <c r="H243" s="9"/>
      <c r="I243" s="9"/>
      <c r="J243" s="9"/>
      <c r="K243" s="9"/>
      <c r="L243" s="9"/>
      <c r="M243" s="9"/>
      <c r="O243" s="72"/>
      <c r="P243" s="3"/>
      <c r="Q243" s="72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4.25">
      <c r="A244" s="17" t="s">
        <v>48</v>
      </c>
      <c r="B244" s="343">
        <v>56697.7</v>
      </c>
      <c r="C244" s="249">
        <f t="shared" si="11"/>
        <v>8.87999999999738</v>
      </c>
      <c r="D244" s="242">
        <v>8.87999999999738</v>
      </c>
      <c r="E244" s="9"/>
      <c r="F244" s="9"/>
      <c r="G244" s="9"/>
      <c r="H244" s="9"/>
      <c r="I244" s="9"/>
      <c r="J244" s="9"/>
      <c r="K244" s="9"/>
      <c r="L244" s="9"/>
      <c r="M244" s="9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4" ht="14.25">
      <c r="A245" s="17" t="s">
        <v>49</v>
      </c>
      <c r="B245" s="343">
        <v>56710.35</v>
      </c>
      <c r="C245" s="249">
        <f t="shared" si="11"/>
        <v>12.650000000001455</v>
      </c>
      <c r="D245" s="242">
        <v>12.650000000001455</v>
      </c>
      <c r="E245" s="9"/>
      <c r="F245" s="9"/>
      <c r="G245" s="9"/>
      <c r="H245" s="9"/>
      <c r="I245" s="9"/>
      <c r="J245" s="9"/>
      <c r="K245" s="9"/>
      <c r="L245" s="9"/>
      <c r="M245" s="9"/>
      <c r="P245" s="5" t="s">
        <v>105</v>
      </c>
      <c r="Q245" s="5"/>
      <c r="R245" s="5"/>
      <c r="S245" s="5"/>
      <c r="T245" s="5"/>
      <c r="U245" s="5"/>
      <c r="V245" s="5"/>
      <c r="W245" s="5"/>
      <c r="X245" s="5"/>
    </row>
    <row r="246" spans="1:13" ht="14.25">
      <c r="A246" s="17" t="s">
        <v>50</v>
      </c>
      <c r="B246" s="343">
        <v>56719.38</v>
      </c>
      <c r="C246" s="249">
        <f t="shared" si="11"/>
        <v>9.029999999998836</v>
      </c>
      <c r="D246" s="242">
        <v>9.029999999998836</v>
      </c>
      <c r="E246" s="9"/>
      <c r="F246" s="9"/>
      <c r="G246" s="9"/>
      <c r="H246" s="9"/>
      <c r="I246" s="9"/>
      <c r="J246" s="9"/>
      <c r="K246" s="9"/>
      <c r="L246" s="9"/>
      <c r="M246" s="9"/>
    </row>
    <row r="247" spans="1:26" ht="14.25">
      <c r="A247" s="17" t="s">
        <v>51</v>
      </c>
      <c r="B247" s="343">
        <v>56729</v>
      </c>
      <c r="C247" s="249">
        <f t="shared" si="11"/>
        <v>9.62000000000262</v>
      </c>
      <c r="D247" s="242">
        <v>9.62000000000262</v>
      </c>
      <c r="E247" s="9"/>
      <c r="F247" s="9"/>
      <c r="G247" s="9"/>
      <c r="H247" s="9"/>
      <c r="I247" s="9"/>
      <c r="J247" s="9"/>
      <c r="K247" s="9"/>
      <c r="L247" s="9"/>
      <c r="M247" s="9"/>
      <c r="O247" s="71" t="s">
        <v>109</v>
      </c>
      <c r="P247" s="48"/>
      <c r="Q247" s="71" t="s">
        <v>102</v>
      </c>
      <c r="R247" s="48"/>
      <c r="S247" s="53" t="s">
        <v>100</v>
      </c>
      <c r="T247" s="48"/>
      <c r="U247" s="53" t="s">
        <v>106</v>
      </c>
      <c r="V247" s="48"/>
      <c r="W247" s="53" t="s">
        <v>111</v>
      </c>
      <c r="X247" s="54"/>
      <c r="Y247" s="53"/>
      <c r="Z247" s="48"/>
    </row>
    <row r="248" spans="1:26" ht="14.25">
      <c r="A248" s="17" t="s">
        <v>52</v>
      </c>
      <c r="B248" s="343">
        <v>56738.93</v>
      </c>
      <c r="C248" s="249">
        <f t="shared" si="11"/>
        <v>9.930000000000291</v>
      </c>
      <c r="D248" s="242">
        <v>9.930000000000291</v>
      </c>
      <c r="E248" s="9"/>
      <c r="F248" s="9"/>
      <c r="G248" s="9"/>
      <c r="H248" s="9"/>
      <c r="I248" s="9"/>
      <c r="J248" s="9"/>
      <c r="K248" s="9"/>
      <c r="L248" s="9"/>
      <c r="M248" s="9"/>
      <c r="O248" s="49"/>
      <c r="P248" s="50"/>
      <c r="Q248" s="49" t="s">
        <v>110</v>
      </c>
      <c r="R248" s="50"/>
      <c r="S248" s="49" t="s">
        <v>101</v>
      </c>
      <c r="T248" s="50"/>
      <c r="U248" s="49" t="s">
        <v>107</v>
      </c>
      <c r="V248" s="50"/>
      <c r="W248" s="49" t="s">
        <v>112</v>
      </c>
      <c r="X248" s="3"/>
      <c r="Y248" s="49" t="s">
        <v>205</v>
      </c>
      <c r="Z248" s="50"/>
    </row>
    <row r="249" spans="1:26" ht="14.25">
      <c r="A249" s="17" t="s">
        <v>53</v>
      </c>
      <c r="B249" s="343">
        <v>56749.01</v>
      </c>
      <c r="C249" s="249">
        <f t="shared" si="11"/>
        <v>10.080000000001746</v>
      </c>
      <c r="D249" s="242">
        <v>10.080000000001746</v>
      </c>
      <c r="E249" s="9"/>
      <c r="F249" s="9"/>
      <c r="G249" s="9"/>
      <c r="H249" s="9"/>
      <c r="I249" s="9"/>
      <c r="J249" s="9"/>
      <c r="K249" s="9"/>
      <c r="L249" s="9"/>
      <c r="M249" s="9"/>
      <c r="O249" s="49"/>
      <c r="P249" s="50"/>
      <c r="Q249" s="49"/>
      <c r="R249" s="50"/>
      <c r="S249" s="49"/>
      <c r="T249" s="50"/>
      <c r="U249" s="49"/>
      <c r="V249" s="50"/>
      <c r="W249" s="49" t="s">
        <v>113</v>
      </c>
      <c r="X249" s="3"/>
      <c r="Y249" s="49"/>
      <c r="Z249" s="50"/>
    </row>
    <row r="250" spans="1:26" ht="14.25">
      <c r="A250" s="17" t="s">
        <v>54</v>
      </c>
      <c r="B250" s="343">
        <v>56758.91</v>
      </c>
      <c r="C250" s="249">
        <f t="shared" si="11"/>
        <v>9.900000000001455</v>
      </c>
      <c r="D250" s="242">
        <v>9.900000000001455</v>
      </c>
      <c r="E250" s="9"/>
      <c r="F250" s="9"/>
      <c r="G250" s="9"/>
      <c r="H250" s="9"/>
      <c r="I250" s="9"/>
      <c r="J250" s="9"/>
      <c r="K250" s="9"/>
      <c r="L250" s="9"/>
      <c r="M250" s="9"/>
      <c r="O250" s="51"/>
      <c r="P250" s="52"/>
      <c r="Q250" s="51"/>
      <c r="R250" s="52" t="s">
        <v>263</v>
      </c>
      <c r="S250" s="51"/>
      <c r="T250" s="52"/>
      <c r="U250" s="51"/>
      <c r="V250" s="52"/>
      <c r="W250" s="51" t="s">
        <v>108</v>
      </c>
      <c r="X250" s="55"/>
      <c r="Y250" s="51"/>
      <c r="Z250" s="52"/>
    </row>
    <row r="251" spans="1:26" ht="12.75">
      <c r="A251" s="74"/>
      <c r="B251" s="75"/>
      <c r="C251" s="75" t="s">
        <v>55</v>
      </c>
      <c r="D251" s="75"/>
      <c r="E251" s="76"/>
      <c r="F251" s="400" t="s">
        <v>71</v>
      </c>
      <c r="G251" s="401"/>
      <c r="H251" s="401"/>
      <c r="I251" s="401"/>
      <c r="J251" s="401"/>
      <c r="K251" s="77" t="s">
        <v>118</v>
      </c>
      <c r="L251" s="78"/>
      <c r="M251" s="79"/>
      <c r="O251" s="396"/>
      <c r="P251" s="397"/>
      <c r="Q251" s="61"/>
      <c r="R251" s="142"/>
      <c r="S251" s="396"/>
      <c r="T251" s="397"/>
      <c r="U251" s="61"/>
      <c r="V251" s="59"/>
      <c r="W251" s="61"/>
      <c r="X251" s="62"/>
      <c r="Y251" s="61"/>
      <c r="Z251" s="59"/>
    </row>
    <row r="252" spans="1:26" ht="12.75">
      <c r="A252" s="80"/>
      <c r="B252" s="389" t="s">
        <v>70</v>
      </c>
      <c r="C252" s="390"/>
      <c r="D252" s="389" t="s">
        <v>56</v>
      </c>
      <c r="E252" s="390"/>
      <c r="F252" s="81" t="s">
        <v>57</v>
      </c>
      <c r="G252" s="81" t="s">
        <v>59</v>
      </c>
      <c r="H252" s="389" t="s">
        <v>61</v>
      </c>
      <c r="I252" s="386"/>
      <c r="J252" s="390"/>
      <c r="K252" s="82" t="s">
        <v>119</v>
      </c>
      <c r="L252" s="83"/>
      <c r="M252" s="84"/>
      <c r="O252" s="396"/>
      <c r="P252" s="397"/>
      <c r="Q252" s="61"/>
      <c r="R252" s="142"/>
      <c r="S252" s="396"/>
      <c r="T252" s="397"/>
      <c r="U252" s="61"/>
      <c r="V252" s="59"/>
      <c r="W252" s="61"/>
      <c r="X252" s="62"/>
      <c r="Y252" s="61"/>
      <c r="Z252" s="59"/>
    </row>
    <row r="253" spans="1:26" ht="12.75">
      <c r="A253" s="85" t="s">
        <v>62</v>
      </c>
      <c r="B253" s="276"/>
      <c r="C253" s="87"/>
      <c r="D253" s="86"/>
      <c r="E253" s="87"/>
      <c r="F253" s="88" t="s">
        <v>58</v>
      </c>
      <c r="G253" s="88" t="s">
        <v>60</v>
      </c>
      <c r="H253" s="391" t="s">
        <v>26</v>
      </c>
      <c r="I253" s="392"/>
      <c r="J253" s="393"/>
      <c r="K253" s="89" t="s">
        <v>120</v>
      </c>
      <c r="L253" s="90"/>
      <c r="M253" s="91"/>
      <c r="O253" s="396"/>
      <c r="P253" s="397"/>
      <c r="Q253" s="61"/>
      <c r="R253" s="142"/>
      <c r="S253" s="396"/>
      <c r="T253" s="397"/>
      <c r="U253" s="61"/>
      <c r="V253" s="59"/>
      <c r="W253" s="61"/>
      <c r="X253" s="62"/>
      <c r="Y253" s="61"/>
      <c r="Z253" s="59"/>
    </row>
    <row r="254" spans="1:26" ht="14.25">
      <c r="A254" s="13" t="s">
        <v>63</v>
      </c>
      <c r="B254" s="237">
        <f>D227+D228+D229+D230+D231+D232+D233+D234</f>
        <v>88.87000000000262</v>
      </c>
      <c r="C254" s="252"/>
      <c r="D254" s="310"/>
      <c r="E254" s="65"/>
      <c r="F254" s="240">
        <f>B254/8</f>
        <v>11.108750000000327</v>
      </c>
      <c r="G254" s="65"/>
      <c r="H254" s="64"/>
      <c r="I254" s="68"/>
      <c r="J254" s="65"/>
      <c r="K254" s="64"/>
      <c r="L254" s="68"/>
      <c r="M254" s="65"/>
      <c r="O254" s="396"/>
      <c r="P254" s="397"/>
      <c r="Q254" s="61"/>
      <c r="R254" s="142"/>
      <c r="S254" s="396"/>
      <c r="T254" s="397"/>
      <c r="U254" s="61"/>
      <c r="V254" s="59"/>
      <c r="W254" s="61"/>
      <c r="X254" s="62"/>
      <c r="Y254" s="61"/>
      <c r="Z254" s="59"/>
    </row>
    <row r="255" spans="1:26" ht="14.25">
      <c r="A255" s="13" t="s">
        <v>73</v>
      </c>
      <c r="B255" s="237">
        <f>D235+D236+D237+D238+D239+D240+D241+D242</f>
        <v>87.56999999999971</v>
      </c>
      <c r="C255" s="252"/>
      <c r="D255" s="310"/>
      <c r="E255" s="65"/>
      <c r="F255" s="240">
        <f>B255/8</f>
        <v>10.946249999999964</v>
      </c>
      <c r="G255" s="65"/>
      <c r="H255" s="64"/>
      <c r="I255" s="68"/>
      <c r="J255" s="65"/>
      <c r="K255" s="64"/>
      <c r="L255" s="68"/>
      <c r="M255" s="65"/>
      <c r="O255" s="396"/>
      <c r="P255" s="397"/>
      <c r="Q255" s="61"/>
      <c r="R255" s="142"/>
      <c r="S255" s="396"/>
      <c r="T255" s="397"/>
      <c r="U255" s="61"/>
      <c r="V255" s="59"/>
      <c r="W255" s="61"/>
      <c r="X255" s="62"/>
      <c r="Y255" s="61"/>
      <c r="Z255" s="59"/>
    </row>
    <row r="256" spans="1:26" ht="14.25">
      <c r="A256" s="13" t="s">
        <v>64</v>
      </c>
      <c r="B256" s="237">
        <f>D243+D244+D245+D246+D247+D248+D249+D250</f>
        <v>82.7300000000032</v>
      </c>
      <c r="C256" s="252"/>
      <c r="D256" s="310"/>
      <c r="E256" s="65"/>
      <c r="F256" s="240">
        <f>B256/8</f>
        <v>10.3412500000004</v>
      </c>
      <c r="G256" s="65"/>
      <c r="H256" s="64"/>
      <c r="I256" s="68"/>
      <c r="J256" s="65"/>
      <c r="K256" s="64"/>
      <c r="L256" s="68"/>
      <c r="M256" s="65"/>
      <c r="O256" s="396"/>
      <c r="P256" s="397"/>
      <c r="Q256" s="61"/>
      <c r="R256" s="142"/>
      <c r="S256" s="396"/>
      <c r="T256" s="397"/>
      <c r="U256" s="61"/>
      <c r="V256" s="59"/>
      <c r="W256" s="61"/>
      <c r="X256" s="62"/>
      <c r="Y256" s="61"/>
      <c r="Z256" s="59"/>
    </row>
    <row r="257" spans="1:26" ht="14.25">
      <c r="A257" s="13" t="s">
        <v>74</v>
      </c>
      <c r="B257" s="237">
        <f>B254+B255+B256</f>
        <v>259.17000000000553</v>
      </c>
      <c r="C257" s="252"/>
      <c r="D257" s="311"/>
      <c r="E257" s="65"/>
      <c r="F257" s="240">
        <f>B257/24</f>
        <v>10.798750000000231</v>
      </c>
      <c r="G257" s="65"/>
      <c r="H257" s="64"/>
      <c r="I257" s="68"/>
      <c r="J257" s="65"/>
      <c r="K257" s="64"/>
      <c r="L257" s="68"/>
      <c r="M257" s="65"/>
      <c r="O257" s="396"/>
      <c r="P257" s="397"/>
      <c r="Q257" s="61"/>
      <c r="R257" s="142"/>
      <c r="S257" s="396"/>
      <c r="T257" s="397"/>
      <c r="U257" s="61"/>
      <c r="V257" s="59"/>
      <c r="W257" s="61"/>
      <c r="X257" s="62"/>
      <c r="Y257" s="61"/>
      <c r="Z257" s="59"/>
    </row>
    <row r="258" spans="1:26" ht="15">
      <c r="A258" s="10"/>
      <c r="B258" s="11"/>
      <c r="C258" s="11"/>
      <c r="D258" s="11"/>
      <c r="E258" s="7"/>
      <c r="F258" s="5"/>
      <c r="G258" s="5"/>
      <c r="H258" s="5"/>
      <c r="I258" s="5"/>
      <c r="J258" s="5"/>
      <c r="K258" s="5"/>
      <c r="L258" s="5"/>
      <c r="M258" s="5"/>
      <c r="O258" s="396"/>
      <c r="P258" s="397"/>
      <c r="Q258" s="61"/>
      <c r="R258" s="59"/>
      <c r="S258" s="396"/>
      <c r="T258" s="397"/>
      <c r="U258" s="61"/>
      <c r="V258" s="59"/>
      <c r="W258" s="61"/>
      <c r="X258" s="62"/>
      <c r="Y258" s="61"/>
      <c r="Z258" s="59"/>
    </row>
    <row r="259" spans="1:26" ht="14.25">
      <c r="A259" s="12"/>
      <c r="B259" s="8"/>
      <c r="C259" s="8"/>
      <c r="D259" s="8"/>
      <c r="E259" s="8"/>
      <c r="F259" s="5"/>
      <c r="G259" s="5"/>
      <c r="H259" s="5"/>
      <c r="I259" s="5"/>
      <c r="J259" s="5"/>
      <c r="K259" s="5"/>
      <c r="L259" s="5"/>
      <c r="M259" s="5"/>
      <c r="O259" s="396"/>
      <c r="P259" s="397"/>
      <c r="Q259" s="61"/>
      <c r="R259" s="59"/>
      <c r="S259" s="396"/>
      <c r="T259" s="397"/>
      <c r="U259" s="61"/>
      <c r="V259" s="59"/>
      <c r="W259" s="61"/>
      <c r="X259" s="62"/>
      <c r="Y259" s="61"/>
      <c r="Z259" s="59"/>
    </row>
    <row r="260" spans="1:14" ht="14.25">
      <c r="A260" s="73" t="s">
        <v>65</v>
      </c>
      <c r="B260" s="14"/>
      <c r="C260" s="14"/>
      <c r="D260" s="14"/>
      <c r="E260" s="3"/>
      <c r="J260" s="5"/>
      <c r="K260" s="12"/>
      <c r="L260" s="8"/>
      <c r="M260" s="8"/>
      <c r="N260" s="3"/>
    </row>
    <row r="261" spans="1:14" ht="14.25">
      <c r="A261" s="2" t="s">
        <v>66</v>
      </c>
      <c r="B261" s="3"/>
      <c r="C261" s="3"/>
      <c r="D261" s="3"/>
      <c r="E261" s="3"/>
      <c r="G261" t="s">
        <v>117</v>
      </c>
      <c r="J261" s="5"/>
      <c r="K261" s="12"/>
      <c r="L261" s="8"/>
      <c r="M261" s="8"/>
      <c r="N261" s="3"/>
    </row>
    <row r="262" spans="1:23" ht="14.25">
      <c r="A262" s="2"/>
      <c r="B262" s="1" t="s">
        <v>68</v>
      </c>
      <c r="J262" s="5"/>
      <c r="K262" s="8"/>
      <c r="L262" s="8"/>
      <c r="M262" s="8"/>
      <c r="N262" s="3"/>
      <c r="O262" t="s">
        <v>115</v>
      </c>
      <c r="W262" t="s">
        <v>264</v>
      </c>
    </row>
    <row r="263" spans="1:19" ht="14.25">
      <c r="A263" s="2" t="s">
        <v>67</v>
      </c>
      <c r="G263" t="s">
        <v>117</v>
      </c>
      <c r="J263" s="5"/>
      <c r="K263" s="5"/>
      <c r="L263" s="5"/>
      <c r="M263" s="5"/>
      <c r="S263" s="1" t="s">
        <v>116</v>
      </c>
    </row>
    <row r="264" spans="2:13" ht="14.25">
      <c r="B264" s="1" t="s">
        <v>68</v>
      </c>
      <c r="J264" s="5"/>
      <c r="K264" s="5"/>
      <c r="L264" s="5"/>
      <c r="M264" s="5"/>
    </row>
    <row r="265" spans="1:13" ht="14.25">
      <c r="A265" s="2" t="s">
        <v>69</v>
      </c>
      <c r="G265" t="s">
        <v>117</v>
      </c>
      <c r="J265" s="5"/>
      <c r="K265" s="5"/>
      <c r="L265" s="5"/>
      <c r="M265" s="5"/>
    </row>
    <row r="266" spans="2:27" ht="14.25">
      <c r="B266" s="1" t="s">
        <v>68</v>
      </c>
      <c r="J266" s="5"/>
      <c r="K266" s="5"/>
      <c r="L266" s="5"/>
      <c r="M266" s="5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4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5:27" ht="12.75"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5:27" ht="12.75"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8:27" ht="14.25">
      <c r="H271" s="5"/>
      <c r="I271" s="5"/>
      <c r="J271" s="5"/>
      <c r="K271" s="5"/>
      <c r="L271" s="5"/>
      <c r="M271" s="5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>
      <c r="A272" s="1"/>
      <c r="H272" s="5"/>
      <c r="I272" s="5"/>
      <c r="J272" s="5"/>
      <c r="K272" s="5"/>
      <c r="L272" s="5"/>
      <c r="M272" s="5"/>
      <c r="O272" s="3"/>
      <c r="P272" s="3"/>
      <c r="Q272" s="3"/>
      <c r="R272" s="3"/>
      <c r="S272" s="106"/>
      <c r="T272" s="3"/>
      <c r="U272" s="3"/>
      <c r="V272" s="3"/>
      <c r="W272" s="3"/>
      <c r="X272" s="3"/>
      <c r="Y272" s="3"/>
      <c r="Z272" s="3"/>
      <c r="AA272" s="3"/>
    </row>
    <row r="273" spans="1:27" ht="14.25">
      <c r="A273" s="4"/>
      <c r="B273" s="4"/>
      <c r="C273" s="4"/>
      <c r="D273" s="4"/>
      <c r="E273" s="4"/>
      <c r="H273" s="5"/>
      <c r="I273" s="5"/>
      <c r="J273" s="5"/>
      <c r="K273" s="5"/>
      <c r="L273" s="5"/>
      <c r="M273" s="5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>
      <c r="A274" s="8"/>
      <c r="B274" s="8"/>
      <c r="C274" s="8"/>
      <c r="D274" s="8"/>
      <c r="E274" s="8"/>
      <c r="F274" s="3"/>
      <c r="G274" s="3"/>
      <c r="H274" s="8"/>
      <c r="I274" s="8"/>
      <c r="J274" s="8"/>
      <c r="K274" s="8"/>
      <c r="L274" s="8"/>
      <c r="M274" s="8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>
      <c r="A275" s="8"/>
      <c r="B275" s="8"/>
      <c r="C275" s="8"/>
      <c r="D275" s="8"/>
      <c r="E275" s="8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12.75">
      <c r="A277" s="106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4.25">
      <c r="A279" s="3"/>
      <c r="B279" s="3"/>
      <c r="C279" s="3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>
      <c r="A280" s="3"/>
      <c r="B280" s="3"/>
      <c r="C280" s="3"/>
      <c r="D280" s="102"/>
      <c r="E280" s="102"/>
      <c r="F280" s="102"/>
      <c r="G280" s="102"/>
      <c r="H280" s="102"/>
      <c r="I280" s="102"/>
      <c r="J280" s="102"/>
      <c r="K280" s="102"/>
      <c r="L280" s="102"/>
      <c r="M280" s="8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>
      <c r="A281" s="3"/>
      <c r="B281" s="3"/>
      <c r="C281" s="3"/>
      <c r="D281" s="102"/>
      <c r="E281" s="102"/>
      <c r="F281" s="102"/>
      <c r="G281" s="102"/>
      <c r="H281" s="102"/>
      <c r="I281" s="102"/>
      <c r="J281" s="102"/>
      <c r="K281" s="102"/>
      <c r="L281" s="102"/>
      <c r="M281" s="8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4.25">
      <c r="A282" s="3"/>
      <c r="B282" s="3"/>
      <c r="C282" s="3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4.25">
      <c r="A283" s="3"/>
      <c r="B283" s="3"/>
      <c r="C283" s="3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5">
      <c r="A284" s="3"/>
      <c r="B284" s="3"/>
      <c r="C284" s="3"/>
      <c r="D284" s="3"/>
      <c r="E284" s="3"/>
      <c r="F284" s="102"/>
      <c r="G284" s="102"/>
      <c r="H284" s="8"/>
      <c r="I284" s="8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14.25">
      <c r="A286" s="8"/>
      <c r="B286" s="8"/>
      <c r="C286" s="107"/>
      <c r="D286" s="107"/>
      <c r="E286" s="107"/>
      <c r="F286" s="107"/>
      <c r="G286" s="107"/>
      <c r="H286" s="107"/>
      <c r="I286" s="107"/>
      <c r="J286" s="107"/>
      <c r="K286" s="107"/>
      <c r="L286" s="107"/>
      <c r="M286" s="8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4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.75">
      <c r="A288" s="103"/>
      <c r="B288" s="14"/>
      <c r="C288" s="14"/>
      <c r="D288" s="14"/>
      <c r="E288" s="14"/>
      <c r="F288" s="14"/>
      <c r="G288" s="14"/>
      <c r="H288" s="108"/>
      <c r="I288" s="108"/>
      <c r="J288" s="109"/>
      <c r="K288" s="83"/>
      <c r="L288" s="83"/>
      <c r="M288" s="109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12.75">
      <c r="A289" s="103"/>
      <c r="B289" s="14"/>
      <c r="C289" s="14"/>
      <c r="D289" s="14"/>
      <c r="E289" s="14"/>
      <c r="F289" s="14"/>
      <c r="G289" s="14"/>
      <c r="H289" s="108"/>
      <c r="I289" s="108"/>
      <c r="J289" s="109"/>
      <c r="K289" s="83"/>
      <c r="L289" s="83"/>
      <c r="M289" s="109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12.75">
      <c r="A290" s="103"/>
      <c r="B290" s="14"/>
      <c r="C290" s="14"/>
      <c r="D290" s="14"/>
      <c r="E290" s="14"/>
      <c r="F290" s="14"/>
      <c r="G290" s="14"/>
      <c r="H290" s="108"/>
      <c r="I290" s="108"/>
      <c r="J290" s="109"/>
      <c r="K290" s="83"/>
      <c r="L290" s="83"/>
      <c r="M290" s="109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2.75">
      <c r="A291" s="103"/>
      <c r="B291" s="14"/>
      <c r="C291" s="14"/>
      <c r="D291" s="14"/>
      <c r="E291" s="14"/>
      <c r="F291" s="14"/>
      <c r="G291" s="14"/>
      <c r="H291" s="108"/>
      <c r="I291" s="108"/>
      <c r="J291" s="109"/>
      <c r="K291" s="83"/>
      <c r="L291" s="83"/>
      <c r="M291" s="109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2.75">
      <c r="A292" s="103"/>
      <c r="B292" s="103"/>
      <c r="C292" s="103"/>
      <c r="D292" s="103"/>
      <c r="E292" s="103"/>
      <c r="F292" s="103"/>
      <c r="G292" s="103"/>
      <c r="H292" s="108"/>
      <c r="I292" s="108"/>
      <c r="J292" s="109"/>
      <c r="K292" s="83"/>
      <c r="L292" s="14"/>
      <c r="M292" s="109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2.75">
      <c r="A293" s="103"/>
      <c r="B293" s="103"/>
      <c r="C293" s="103"/>
      <c r="D293" s="103"/>
      <c r="E293" s="103"/>
      <c r="F293" s="103"/>
      <c r="G293" s="103"/>
      <c r="H293" s="108"/>
      <c r="I293" s="108"/>
      <c r="J293" s="109"/>
      <c r="K293" s="103"/>
      <c r="L293" s="103"/>
      <c r="M293" s="109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12.75">
      <c r="A294" s="103"/>
      <c r="B294" s="103"/>
      <c r="C294" s="103"/>
      <c r="D294" s="103"/>
      <c r="E294" s="103"/>
      <c r="F294" s="103"/>
      <c r="G294" s="103"/>
      <c r="H294" s="108"/>
      <c r="I294" s="108"/>
      <c r="J294" s="109"/>
      <c r="K294" s="103"/>
      <c r="L294" s="103"/>
      <c r="M294" s="109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14.25">
      <c r="A295" s="104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4.25">
      <c r="A296" s="104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4.25">
      <c r="A297" s="104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>
      <c r="A298" s="104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4.25">
      <c r="A299" s="104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14" ht="14.25">
      <c r="A300" s="104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3"/>
    </row>
    <row r="301" spans="1:14" ht="14.25">
      <c r="A301" s="104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3"/>
    </row>
    <row r="302" spans="1:14" ht="14.25">
      <c r="A302" s="104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3"/>
    </row>
    <row r="303" spans="1:14" ht="14.25">
      <c r="A303" s="104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3"/>
    </row>
    <row r="304" spans="1:14" ht="14.25">
      <c r="A304" s="104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3"/>
    </row>
    <row r="305" spans="1:14" ht="14.25">
      <c r="A305" s="104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3"/>
    </row>
    <row r="306" spans="1:14" ht="14.25">
      <c r="A306" s="104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3"/>
    </row>
    <row r="307" spans="1:14" ht="14.25">
      <c r="A307" s="104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3"/>
    </row>
    <row r="308" spans="1:14" ht="14.25">
      <c r="A308" s="104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3"/>
    </row>
    <row r="309" spans="1:14" ht="14.25">
      <c r="A309" s="104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3"/>
    </row>
    <row r="310" spans="1:14" ht="14.25">
      <c r="A310" s="104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3"/>
    </row>
    <row r="311" spans="1:14" ht="14.25">
      <c r="A311" s="104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3"/>
    </row>
    <row r="312" spans="1:14" ht="14.25">
      <c r="A312" s="104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3"/>
    </row>
    <row r="313" spans="1:14" ht="14.25">
      <c r="A313" s="104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3"/>
    </row>
    <row r="314" spans="1:14" ht="14.25">
      <c r="A314" s="104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3"/>
    </row>
    <row r="315" spans="1:14" ht="14.25">
      <c r="A315" s="104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3"/>
    </row>
    <row r="316" spans="1:14" ht="14.25">
      <c r="A316" s="104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3"/>
    </row>
    <row r="317" spans="1:14" ht="14.25">
      <c r="A317" s="104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3"/>
    </row>
    <row r="318" spans="1:14" ht="14.25">
      <c r="A318" s="104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3"/>
    </row>
    <row r="319" spans="1:14" ht="14.25">
      <c r="A319" s="104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3"/>
    </row>
    <row r="320" spans="1:14" ht="12.75">
      <c r="A320" s="14"/>
      <c r="B320" s="14"/>
      <c r="C320" s="14"/>
      <c r="D320" s="14"/>
      <c r="E320" s="14"/>
      <c r="F320" s="110"/>
      <c r="G320" s="110"/>
      <c r="H320" s="110"/>
      <c r="I320" s="110"/>
      <c r="J320" s="110"/>
      <c r="K320" s="83"/>
      <c r="L320" s="83"/>
      <c r="M320" s="83"/>
      <c r="N320" s="3"/>
    </row>
    <row r="321" spans="1:14" ht="12.75">
      <c r="A321" s="73"/>
      <c r="B321" s="110"/>
      <c r="C321" s="110"/>
      <c r="D321" s="110"/>
      <c r="E321" s="110"/>
      <c r="F321" s="103"/>
      <c r="G321" s="103"/>
      <c r="H321" s="110"/>
      <c r="I321" s="110"/>
      <c r="J321" s="110"/>
      <c r="K321" s="83"/>
      <c r="L321" s="83"/>
      <c r="M321" s="83"/>
      <c r="N321" s="3"/>
    </row>
    <row r="322" spans="1:14" ht="12.75">
      <c r="A322" s="104"/>
      <c r="B322" s="14"/>
      <c r="C322" s="14"/>
      <c r="D322" s="14"/>
      <c r="E322" s="14"/>
      <c r="F322" s="103"/>
      <c r="G322" s="103"/>
      <c r="H322" s="110"/>
      <c r="I322" s="110"/>
      <c r="J322" s="110"/>
      <c r="K322" s="83"/>
      <c r="L322" s="83"/>
      <c r="M322" s="83"/>
      <c r="N322" s="3"/>
    </row>
    <row r="323" spans="1:14" ht="14.25">
      <c r="A323" s="105"/>
      <c r="B323" s="1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3"/>
    </row>
    <row r="324" spans="1:14" ht="14.25">
      <c r="A324" s="105"/>
      <c r="B324" s="1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3"/>
    </row>
    <row r="325" spans="1:14" ht="14.25">
      <c r="A325" s="105"/>
      <c r="B325" s="1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3"/>
    </row>
    <row r="326" spans="1:14" ht="14.25">
      <c r="A326" s="105"/>
      <c r="B326" s="1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3"/>
    </row>
    <row r="327" spans="1:14" ht="15">
      <c r="A327" s="101"/>
      <c r="B327" s="102"/>
      <c r="C327" s="102"/>
      <c r="D327" s="102"/>
      <c r="E327" s="8"/>
      <c r="F327" s="8"/>
      <c r="G327" s="8"/>
      <c r="H327" s="8"/>
      <c r="I327" s="8"/>
      <c r="J327" s="8"/>
      <c r="K327" s="8"/>
      <c r="L327" s="8"/>
      <c r="M327" s="8"/>
      <c r="N327" s="3"/>
    </row>
    <row r="328" spans="1:14" ht="14.25">
      <c r="A328" s="12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3"/>
    </row>
    <row r="329" spans="1:14" ht="14.25">
      <c r="A329" s="73"/>
      <c r="B329" s="14"/>
      <c r="C329" s="14"/>
      <c r="D329" s="14"/>
      <c r="E329" s="3"/>
      <c r="F329" s="3"/>
      <c r="G329" s="3"/>
      <c r="H329" s="3"/>
      <c r="I329" s="3"/>
      <c r="J329" s="8"/>
      <c r="K329" s="12"/>
      <c r="L329" s="8"/>
      <c r="M329" s="8"/>
      <c r="N329" s="3"/>
    </row>
    <row r="330" spans="1:14" ht="14.25">
      <c r="A330" s="2"/>
      <c r="B330" s="3"/>
      <c r="C330" s="3"/>
      <c r="D330" s="3"/>
      <c r="E330" s="3"/>
      <c r="F330" s="3"/>
      <c r="G330" s="3"/>
      <c r="H330" s="3"/>
      <c r="I330" s="3"/>
      <c r="J330" s="8"/>
      <c r="K330" s="12"/>
      <c r="L330" s="8"/>
      <c r="M330" s="8"/>
      <c r="N330" s="3"/>
    </row>
    <row r="331" spans="1:14" ht="14.25">
      <c r="A331" s="2"/>
      <c r="B331" s="106"/>
      <c r="C331" s="3"/>
      <c r="D331" s="3"/>
      <c r="E331" s="3"/>
      <c r="F331" s="3"/>
      <c r="G331" s="3"/>
      <c r="H331" s="3"/>
      <c r="I331" s="3"/>
      <c r="J331" s="8"/>
      <c r="K331" s="8"/>
      <c r="L331" s="8"/>
      <c r="M331" s="8"/>
      <c r="N331" s="3"/>
    </row>
    <row r="332" spans="1:14" ht="14.25">
      <c r="A332" s="2"/>
      <c r="B332" s="3"/>
      <c r="C332" s="3"/>
      <c r="D332" s="3"/>
      <c r="E332" s="3"/>
      <c r="F332" s="3"/>
      <c r="G332" s="3"/>
      <c r="H332" s="3"/>
      <c r="I332" s="3"/>
      <c r="J332" s="8"/>
      <c r="K332" s="8"/>
      <c r="L332" s="8"/>
      <c r="M332" s="8"/>
      <c r="N332" s="3"/>
    </row>
    <row r="333" spans="1:14" ht="14.25">
      <c r="A333" s="3"/>
      <c r="B333" s="106"/>
      <c r="C333" s="3"/>
      <c r="D333" s="3"/>
      <c r="E333" s="3"/>
      <c r="F333" s="3"/>
      <c r="G333" s="3"/>
      <c r="H333" s="3"/>
      <c r="I333" s="3"/>
      <c r="J333" s="8"/>
      <c r="K333" s="8"/>
      <c r="L333" s="8"/>
      <c r="M333" s="8"/>
      <c r="N333" s="3"/>
    </row>
    <row r="334" spans="1:13" ht="14.25">
      <c r="A334" s="2"/>
      <c r="J334" s="5"/>
      <c r="K334" s="5"/>
      <c r="L334" s="5"/>
      <c r="M334" s="5"/>
    </row>
    <row r="335" spans="2:13" ht="14.25">
      <c r="B335" s="1"/>
      <c r="J335" s="5"/>
      <c r="K335" s="5"/>
      <c r="L335" s="5"/>
      <c r="M335" s="5"/>
    </row>
    <row r="336" spans="1:13" ht="14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</row>
    <row r="337" spans="1:14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</row>
  </sheetData>
  <mergeCells count="167">
    <mergeCell ref="AH122:AI122"/>
    <mergeCell ref="AH118:AI118"/>
    <mergeCell ref="AH119:AI119"/>
    <mergeCell ref="AH120:AI120"/>
    <mergeCell ref="AH121:AI121"/>
    <mergeCell ref="AH114:AI114"/>
    <mergeCell ref="AH115:AI115"/>
    <mergeCell ref="AH116:AI116"/>
    <mergeCell ref="AH117:AI117"/>
    <mergeCell ref="AH110:AI110"/>
    <mergeCell ref="AH111:AI111"/>
    <mergeCell ref="AH112:AI112"/>
    <mergeCell ref="AH113:AI113"/>
    <mergeCell ref="AH106:AI106"/>
    <mergeCell ref="AH107:AI107"/>
    <mergeCell ref="AH108:AI108"/>
    <mergeCell ref="AH109:AI109"/>
    <mergeCell ref="AH102:AI102"/>
    <mergeCell ref="AH103:AI103"/>
    <mergeCell ref="AH104:AI104"/>
    <mergeCell ref="AH105:AI105"/>
    <mergeCell ref="AH98:AI98"/>
    <mergeCell ref="AH99:AI99"/>
    <mergeCell ref="AH100:AI100"/>
    <mergeCell ref="AH101:AI101"/>
    <mergeCell ref="AH90:AI90"/>
    <mergeCell ref="AH91:AI91"/>
    <mergeCell ref="AH92:AI92"/>
    <mergeCell ref="AH93:AI93"/>
    <mergeCell ref="AH86:AI86"/>
    <mergeCell ref="AH87:AI87"/>
    <mergeCell ref="AH88:AI88"/>
    <mergeCell ref="AH89:AI89"/>
    <mergeCell ref="AH82:AI82"/>
    <mergeCell ref="AH83:AI83"/>
    <mergeCell ref="AH84:AI84"/>
    <mergeCell ref="AH85:AI85"/>
    <mergeCell ref="AH78:AI78"/>
    <mergeCell ref="AH79:AI79"/>
    <mergeCell ref="AH80:AI80"/>
    <mergeCell ref="AH81:AI81"/>
    <mergeCell ref="AH74:AI74"/>
    <mergeCell ref="AH75:AI75"/>
    <mergeCell ref="AH76:AI76"/>
    <mergeCell ref="AH77:AI77"/>
    <mergeCell ref="AH70:AI70"/>
    <mergeCell ref="AH71:AI71"/>
    <mergeCell ref="AH72:AI72"/>
    <mergeCell ref="AH73:AI73"/>
    <mergeCell ref="O258:P258"/>
    <mergeCell ref="S258:T258"/>
    <mergeCell ref="O259:P259"/>
    <mergeCell ref="S259:T259"/>
    <mergeCell ref="O256:P256"/>
    <mergeCell ref="S256:T256"/>
    <mergeCell ref="O257:P257"/>
    <mergeCell ref="S257:T257"/>
    <mergeCell ref="O254:P254"/>
    <mergeCell ref="S254:T254"/>
    <mergeCell ref="O255:P255"/>
    <mergeCell ref="S255:T255"/>
    <mergeCell ref="O252:P252"/>
    <mergeCell ref="S252:T252"/>
    <mergeCell ref="O253:P253"/>
    <mergeCell ref="S253:T253"/>
    <mergeCell ref="P205:Q208"/>
    <mergeCell ref="P228:Q231"/>
    <mergeCell ref="O251:P251"/>
    <mergeCell ref="S251:T251"/>
    <mergeCell ref="P209:Q209"/>
    <mergeCell ref="O190:P190"/>
    <mergeCell ref="S190:T190"/>
    <mergeCell ref="O191:P191"/>
    <mergeCell ref="S191:T191"/>
    <mergeCell ref="O188:P188"/>
    <mergeCell ref="S188:T188"/>
    <mergeCell ref="O189:P189"/>
    <mergeCell ref="S189:T189"/>
    <mergeCell ref="O186:P186"/>
    <mergeCell ref="S186:T186"/>
    <mergeCell ref="O187:P187"/>
    <mergeCell ref="S187:T187"/>
    <mergeCell ref="O184:P184"/>
    <mergeCell ref="S184:T184"/>
    <mergeCell ref="O185:P185"/>
    <mergeCell ref="S185:T185"/>
    <mergeCell ref="P137:Q140"/>
    <mergeCell ref="P160:Q163"/>
    <mergeCell ref="O183:P183"/>
    <mergeCell ref="S183:T183"/>
    <mergeCell ref="P141:Q141"/>
    <mergeCell ref="O125:P125"/>
    <mergeCell ref="S125:T125"/>
    <mergeCell ref="O126:P126"/>
    <mergeCell ref="S126:T126"/>
    <mergeCell ref="O123:P123"/>
    <mergeCell ref="S123:T123"/>
    <mergeCell ref="O124:P124"/>
    <mergeCell ref="S124:T124"/>
    <mergeCell ref="O121:P121"/>
    <mergeCell ref="S121:T121"/>
    <mergeCell ref="O122:P122"/>
    <mergeCell ref="S122:T122"/>
    <mergeCell ref="O119:P119"/>
    <mergeCell ref="S119:T119"/>
    <mergeCell ref="O120:P120"/>
    <mergeCell ref="S120:T120"/>
    <mergeCell ref="S60:T60"/>
    <mergeCell ref="P72:Q75"/>
    <mergeCell ref="P95:Q98"/>
    <mergeCell ref="O118:P118"/>
    <mergeCell ref="S118:T118"/>
    <mergeCell ref="S56:T56"/>
    <mergeCell ref="S57:T57"/>
    <mergeCell ref="S58:T58"/>
    <mergeCell ref="S59:T59"/>
    <mergeCell ref="S52:T52"/>
    <mergeCell ref="S53:T53"/>
    <mergeCell ref="S54:T54"/>
    <mergeCell ref="S55:T55"/>
    <mergeCell ref="O57:P57"/>
    <mergeCell ref="O58:P58"/>
    <mergeCell ref="O59:P59"/>
    <mergeCell ref="O60:P60"/>
    <mergeCell ref="O53:P53"/>
    <mergeCell ref="O54:P54"/>
    <mergeCell ref="O55:P55"/>
    <mergeCell ref="O56:P56"/>
    <mergeCell ref="P6:Q9"/>
    <mergeCell ref="P29:Q32"/>
    <mergeCell ref="O52:P52"/>
    <mergeCell ref="H253:J253"/>
    <mergeCell ref="M219:M225"/>
    <mergeCell ref="F251:J251"/>
    <mergeCell ref="M150:M156"/>
    <mergeCell ref="F182:J182"/>
    <mergeCell ref="F116:J116"/>
    <mergeCell ref="H117:J117"/>
    <mergeCell ref="B252:C252"/>
    <mergeCell ref="D252:E252"/>
    <mergeCell ref="H252:J252"/>
    <mergeCell ref="H184:J184"/>
    <mergeCell ref="H219:H225"/>
    <mergeCell ref="I219:I225"/>
    <mergeCell ref="J219:J225"/>
    <mergeCell ref="B183:C183"/>
    <mergeCell ref="D183:E183"/>
    <mergeCell ref="H183:J183"/>
    <mergeCell ref="H150:H156"/>
    <mergeCell ref="I150:I156"/>
    <mergeCell ref="J150:J156"/>
    <mergeCell ref="H118:J118"/>
    <mergeCell ref="B117:C117"/>
    <mergeCell ref="D117:E117"/>
    <mergeCell ref="M84:M90"/>
    <mergeCell ref="H52:J52"/>
    <mergeCell ref="B51:C51"/>
    <mergeCell ref="D51:E51"/>
    <mergeCell ref="H84:H90"/>
    <mergeCell ref="I84:I90"/>
    <mergeCell ref="J84:J90"/>
    <mergeCell ref="M18:M24"/>
    <mergeCell ref="F50:J50"/>
    <mergeCell ref="H51:J51"/>
    <mergeCell ref="H18:H24"/>
    <mergeCell ref="I18:I24"/>
    <mergeCell ref="J18:J24"/>
  </mergeCells>
  <printOptions/>
  <pageMargins left="0.67" right="0.42" top="1" bottom="0.65" header="0.5" footer="0.5"/>
  <pageSetup horizontalDpi="600" verticalDpi="600" orientation="portrait" paperSize="9" scale="44" r:id="rId1"/>
  <rowBreaks count="3" manualBreakCount="3">
    <brk id="65" max="45" man="1"/>
    <brk id="131" max="255" man="1"/>
    <brk id="199" max="255" man="1"/>
  </rowBreaks>
  <colBreaks count="1" manualBreakCount="1">
    <brk id="13" max="3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U541"/>
  <sheetViews>
    <sheetView tabSelected="1" zoomScale="50" zoomScaleNormal="50" zoomScaleSheetLayoutView="100" workbookViewId="0" topLeftCell="A73">
      <selection activeCell="BQ187" sqref="BQ187"/>
    </sheetView>
  </sheetViews>
  <sheetFormatPr defaultColWidth="9.00390625" defaultRowHeight="12.75"/>
  <cols>
    <col min="4" max="4" width="9.875" style="0" customWidth="1"/>
    <col min="6" max="6" width="10.25390625" style="0" customWidth="1"/>
    <col min="10" max="10" width="9.875" style="0" customWidth="1"/>
    <col min="14" max="14" width="18.125" style="0" customWidth="1"/>
    <col min="16" max="16" width="9.875" style="0" customWidth="1"/>
    <col min="17" max="17" width="12.25390625" style="0" customWidth="1"/>
    <col min="18" max="18" width="11.375" style="0" customWidth="1"/>
    <col min="19" max="19" width="10.25390625" style="0" customWidth="1"/>
    <col min="20" max="20" width="12.00390625" style="0" customWidth="1"/>
    <col min="22" max="22" width="10.875" style="0" customWidth="1"/>
    <col min="27" max="27" width="11.375" style="0" customWidth="1"/>
    <col min="30" max="30" width="9.875" style="0" customWidth="1"/>
    <col min="31" max="31" width="8.00390625" style="0" customWidth="1"/>
    <col min="32" max="32" width="8.875" style="0" customWidth="1"/>
    <col min="33" max="33" width="9.875" style="0" customWidth="1"/>
    <col min="34" max="34" width="7.125" style="0" customWidth="1"/>
    <col min="35" max="35" width="8.875" style="0" customWidth="1"/>
    <col min="45" max="45" width="12.375" style="0" customWidth="1"/>
  </cols>
  <sheetData>
    <row r="1" spans="1:24" ht="15.75">
      <c r="A1" s="214" t="s">
        <v>319</v>
      </c>
      <c r="I1" s="5" t="s">
        <v>322</v>
      </c>
      <c r="J1" s="5"/>
      <c r="K1" s="5"/>
      <c r="L1" s="5"/>
      <c r="M1" s="5"/>
      <c r="N1" s="5"/>
      <c r="O1" s="135" t="s">
        <v>193</v>
      </c>
      <c r="P1" s="135"/>
      <c r="Q1" s="135"/>
      <c r="R1" s="135"/>
      <c r="S1" s="135"/>
      <c r="T1" s="135"/>
      <c r="U1" s="135"/>
      <c r="V1" s="135"/>
      <c r="W1" s="135"/>
      <c r="X1" s="135"/>
    </row>
    <row r="2" spans="1:39" ht="15.75">
      <c r="A2" s="1" t="s">
        <v>320</v>
      </c>
      <c r="G2" s="111"/>
      <c r="I2" s="5" t="s">
        <v>277</v>
      </c>
      <c r="J2" s="5"/>
      <c r="K2" s="5"/>
      <c r="L2" s="5"/>
      <c r="M2" s="5"/>
      <c r="N2" s="5"/>
      <c r="O2" s="135" t="s">
        <v>194</v>
      </c>
      <c r="P2" s="135"/>
      <c r="Q2" s="135"/>
      <c r="R2" s="135"/>
      <c r="S2" s="135"/>
      <c r="T2" s="135"/>
      <c r="U2" s="135"/>
      <c r="V2" s="135"/>
      <c r="W2" s="135"/>
      <c r="X2" s="135"/>
      <c r="AD2" s="281"/>
      <c r="AE2" s="137"/>
      <c r="AF2" s="137"/>
      <c r="AG2" s="137"/>
      <c r="AH2" s="14"/>
      <c r="AI2" s="3"/>
      <c r="AJ2" s="3"/>
      <c r="AK2" s="3"/>
      <c r="AL2" s="3"/>
      <c r="AM2" s="3"/>
    </row>
    <row r="3" spans="1:39" ht="15">
      <c r="A3" s="4"/>
      <c r="B3" s="4"/>
      <c r="C3" s="4"/>
      <c r="D3" s="4"/>
      <c r="E3" s="4"/>
      <c r="P3" s="135" t="s">
        <v>195</v>
      </c>
      <c r="Q3" s="135"/>
      <c r="R3" s="135"/>
      <c r="S3" s="135"/>
      <c r="T3" s="135"/>
      <c r="U3" s="135"/>
      <c r="V3" s="135"/>
      <c r="W3" s="135"/>
      <c r="X3" s="135"/>
      <c r="Y3" s="135"/>
      <c r="AC3" s="166"/>
      <c r="AD3" s="281"/>
      <c r="AE3" s="166"/>
      <c r="AF3" s="166"/>
      <c r="AG3" s="201"/>
      <c r="AH3" s="166"/>
      <c r="AI3" s="313"/>
      <c r="AJ3" s="313"/>
      <c r="AK3" s="313"/>
      <c r="AL3" s="3"/>
      <c r="AM3" s="3"/>
    </row>
    <row r="4" spans="1:39" ht="15">
      <c r="A4" s="5" t="s">
        <v>1</v>
      </c>
      <c r="B4" s="5"/>
      <c r="C4" s="5"/>
      <c r="D4" s="5"/>
      <c r="E4" s="5"/>
      <c r="I4" t="s">
        <v>123</v>
      </c>
      <c r="O4" s="135"/>
      <c r="P4" s="135" t="s">
        <v>196</v>
      </c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66"/>
      <c r="AD4" s="281"/>
      <c r="AE4" s="323"/>
      <c r="AF4" s="323"/>
      <c r="AG4" s="324"/>
      <c r="AH4" s="203"/>
      <c r="AI4" s="325"/>
      <c r="AJ4" s="323"/>
      <c r="AK4" s="278"/>
      <c r="AL4" s="166"/>
      <c r="AM4" s="3"/>
    </row>
    <row r="5" spans="1:39" ht="15">
      <c r="A5" s="5" t="s">
        <v>323</v>
      </c>
      <c r="B5" s="5"/>
      <c r="C5" s="5"/>
      <c r="D5" s="5"/>
      <c r="E5" s="5"/>
      <c r="I5" t="s">
        <v>270</v>
      </c>
      <c r="O5" t="s">
        <v>197</v>
      </c>
      <c r="AC5" s="166"/>
      <c r="AD5" s="281"/>
      <c r="AE5" s="323"/>
      <c r="AF5" s="323"/>
      <c r="AG5" s="324"/>
      <c r="AH5" s="203"/>
      <c r="AI5" s="325"/>
      <c r="AJ5" s="323"/>
      <c r="AK5" s="278"/>
      <c r="AL5" s="166"/>
      <c r="AM5" s="3"/>
    </row>
    <row r="6" spans="1:39" ht="15">
      <c r="A6" s="330" t="s">
        <v>324</v>
      </c>
      <c r="B6" s="330"/>
      <c r="C6" s="330"/>
      <c r="I6" t="s">
        <v>124</v>
      </c>
      <c r="P6" s="135" t="s">
        <v>198</v>
      </c>
      <c r="AC6" s="166"/>
      <c r="AD6" s="281"/>
      <c r="AE6" s="323"/>
      <c r="AF6" s="323"/>
      <c r="AG6" s="324"/>
      <c r="AH6" s="203"/>
      <c r="AI6" s="325"/>
      <c r="AJ6" s="323"/>
      <c r="AK6" s="278"/>
      <c r="AL6" s="166"/>
      <c r="AM6" s="3"/>
    </row>
    <row r="7" spans="1:39" ht="15">
      <c r="A7" s="1" t="s">
        <v>325</v>
      </c>
      <c r="O7" s="135" t="s">
        <v>199</v>
      </c>
      <c r="AC7" s="166"/>
      <c r="AD7" s="281"/>
      <c r="AE7" s="323"/>
      <c r="AF7" s="323"/>
      <c r="AG7" s="324"/>
      <c r="AH7" s="203"/>
      <c r="AI7" s="325"/>
      <c r="AJ7" s="323"/>
      <c r="AK7" s="278"/>
      <c r="AL7" s="166"/>
      <c r="AM7" s="3"/>
    </row>
    <row r="8" spans="29:39" ht="15">
      <c r="AC8" s="166"/>
      <c r="AD8" s="281"/>
      <c r="AE8" s="323"/>
      <c r="AF8" s="323"/>
      <c r="AG8" s="324"/>
      <c r="AH8" s="203"/>
      <c r="AI8" s="325"/>
      <c r="AJ8" s="323"/>
      <c r="AK8" s="278"/>
      <c r="AL8" s="166"/>
      <c r="AM8" s="3"/>
    </row>
    <row r="9" spans="4:39" ht="15.75">
      <c r="D9" s="16"/>
      <c r="E9" s="16" t="s">
        <v>125</v>
      </c>
      <c r="F9" s="16"/>
      <c r="G9" s="16"/>
      <c r="H9" s="16"/>
      <c r="I9" s="16"/>
      <c r="J9" s="16"/>
      <c r="K9" s="16"/>
      <c r="L9" s="100"/>
      <c r="AC9" s="166"/>
      <c r="AD9" s="281"/>
      <c r="AE9" s="323"/>
      <c r="AF9" s="323"/>
      <c r="AG9" s="324"/>
      <c r="AH9" s="203"/>
      <c r="AI9" s="325"/>
      <c r="AJ9" s="323"/>
      <c r="AK9" s="278"/>
      <c r="AL9" s="166"/>
      <c r="AM9" s="3"/>
    </row>
    <row r="10" spans="4:39" ht="15.75">
      <c r="D10" s="16" t="s">
        <v>327</v>
      </c>
      <c r="E10" s="16"/>
      <c r="F10" s="16"/>
      <c r="G10" s="16"/>
      <c r="H10" s="16"/>
      <c r="I10" s="16"/>
      <c r="J10" s="16"/>
      <c r="K10" s="16"/>
      <c r="L10" s="100"/>
      <c r="AC10" s="166"/>
      <c r="AD10" s="281"/>
      <c r="AE10" s="323"/>
      <c r="AF10" s="323"/>
      <c r="AG10" s="324"/>
      <c r="AH10" s="203"/>
      <c r="AI10" s="325"/>
      <c r="AJ10" s="323"/>
      <c r="AK10" s="278"/>
      <c r="AL10" s="166"/>
      <c r="AM10" s="3"/>
    </row>
    <row r="11" spans="4:39" ht="15.75">
      <c r="D11" s="16"/>
      <c r="E11" s="16" t="s">
        <v>126</v>
      </c>
      <c r="F11" s="16"/>
      <c r="G11" s="16"/>
      <c r="H11" s="16"/>
      <c r="I11" s="16"/>
      <c r="J11" s="16"/>
      <c r="K11" s="16"/>
      <c r="L11" s="100"/>
      <c r="Q11" s="100" t="s">
        <v>218</v>
      </c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C11" s="166"/>
      <c r="AD11" s="281"/>
      <c r="AE11" s="323"/>
      <c r="AF11" s="323"/>
      <c r="AG11" s="324"/>
      <c r="AH11" s="203"/>
      <c r="AI11" s="325"/>
      <c r="AJ11" s="323"/>
      <c r="AK11" s="278"/>
      <c r="AL11" s="166"/>
      <c r="AM11" s="3"/>
    </row>
    <row r="12" spans="6:39" ht="15">
      <c r="F12" s="1" t="s">
        <v>127</v>
      </c>
      <c r="AC12" s="166"/>
      <c r="AD12" s="281"/>
      <c r="AE12" s="323"/>
      <c r="AF12" s="323"/>
      <c r="AG12" s="324"/>
      <c r="AH12" s="203"/>
      <c r="AI12" s="325"/>
      <c r="AJ12" s="323"/>
      <c r="AK12" s="278"/>
      <c r="AL12" s="166"/>
      <c r="AM12" s="3"/>
    </row>
    <row r="13" spans="29:39" ht="15">
      <c r="AC13" s="166"/>
      <c r="AD13" s="281"/>
      <c r="AE13" s="323"/>
      <c r="AF13" s="323"/>
      <c r="AG13" s="324"/>
      <c r="AH13" s="203"/>
      <c r="AI13" s="325"/>
      <c r="AJ13" s="323"/>
      <c r="AK13" s="278"/>
      <c r="AL13" s="166"/>
      <c r="AM13" s="3"/>
    </row>
    <row r="14" spans="20:39" ht="15">
      <c r="T14" t="s">
        <v>200</v>
      </c>
      <c r="AC14" s="166"/>
      <c r="AD14" s="281"/>
      <c r="AE14" s="323"/>
      <c r="AF14" s="323"/>
      <c r="AG14" s="324"/>
      <c r="AH14" s="203"/>
      <c r="AI14" s="325"/>
      <c r="AJ14" s="323"/>
      <c r="AK14" s="278"/>
      <c r="AL14" s="166"/>
      <c r="AM14" s="3"/>
    </row>
    <row r="15" spans="1:39" ht="15.75">
      <c r="A15" s="103"/>
      <c r="F15" s="16" t="s">
        <v>128</v>
      </c>
      <c r="G15" s="16"/>
      <c r="H15" s="16"/>
      <c r="AC15" s="166"/>
      <c r="AD15" s="281"/>
      <c r="AE15" s="323"/>
      <c r="AF15" s="323"/>
      <c r="AG15" s="324"/>
      <c r="AH15" s="203"/>
      <c r="AI15" s="325"/>
      <c r="AJ15" s="323"/>
      <c r="AK15" s="278"/>
      <c r="AL15" s="166"/>
      <c r="AM15" s="3"/>
    </row>
    <row r="16" spans="15:39" ht="15">
      <c r="O16" s="29" t="s">
        <v>77</v>
      </c>
      <c r="P16" s="40" t="s">
        <v>91</v>
      </c>
      <c r="Q16" s="41"/>
      <c r="R16" s="29"/>
      <c r="S16" s="33" t="s">
        <v>80</v>
      </c>
      <c r="T16" s="34"/>
      <c r="U16" s="21" t="s">
        <v>206</v>
      </c>
      <c r="V16" s="22"/>
      <c r="W16" s="21" t="s">
        <v>201</v>
      </c>
      <c r="X16" s="27"/>
      <c r="Y16" s="22"/>
      <c r="Z16" s="21"/>
      <c r="AA16" s="22"/>
      <c r="AC16" s="166"/>
      <c r="AD16" s="281"/>
      <c r="AE16" s="323"/>
      <c r="AF16" s="323"/>
      <c r="AG16" s="324"/>
      <c r="AH16" s="203"/>
      <c r="AI16" s="325"/>
      <c r="AJ16" s="323"/>
      <c r="AK16" s="278"/>
      <c r="AL16" s="166"/>
      <c r="AM16" s="3"/>
    </row>
    <row r="17" spans="15:39" ht="15">
      <c r="O17" s="30" t="s">
        <v>23</v>
      </c>
      <c r="P17" s="42" t="s">
        <v>92</v>
      </c>
      <c r="Q17" s="43"/>
      <c r="R17" s="30" t="s">
        <v>78</v>
      </c>
      <c r="S17" s="35" t="s">
        <v>81</v>
      </c>
      <c r="T17" s="36"/>
      <c r="U17" s="23" t="s">
        <v>207</v>
      </c>
      <c r="V17" s="24"/>
      <c r="W17" s="23" t="s">
        <v>202</v>
      </c>
      <c r="X17" s="20"/>
      <c r="Y17" s="24"/>
      <c r="Z17" s="23" t="s">
        <v>205</v>
      </c>
      <c r="AA17" s="24"/>
      <c r="AC17" s="166"/>
      <c r="AD17" s="281"/>
      <c r="AE17" s="323"/>
      <c r="AF17" s="323"/>
      <c r="AG17" s="324"/>
      <c r="AH17" s="203"/>
      <c r="AI17" s="325"/>
      <c r="AJ17" s="323"/>
      <c r="AK17" s="278"/>
      <c r="AL17" s="166"/>
      <c r="AM17" s="3"/>
    </row>
    <row r="18" spans="1:39" ht="12.75" customHeight="1">
      <c r="A18" s="455" t="s">
        <v>145</v>
      </c>
      <c r="B18" s="456"/>
      <c r="C18" s="446" t="s">
        <v>129</v>
      </c>
      <c r="D18" s="447"/>
      <c r="E18" s="447"/>
      <c r="F18" s="448"/>
      <c r="G18" s="439" t="s">
        <v>150</v>
      </c>
      <c r="H18" s="439"/>
      <c r="I18" s="439" t="s">
        <v>151</v>
      </c>
      <c r="J18" s="439"/>
      <c r="K18" s="439" t="s">
        <v>27</v>
      </c>
      <c r="L18" s="439"/>
      <c r="M18" s="439" t="s">
        <v>219</v>
      </c>
      <c r="N18" s="439"/>
      <c r="O18" s="30"/>
      <c r="P18" s="42" t="s">
        <v>93</v>
      </c>
      <c r="Q18" s="43"/>
      <c r="R18" s="30" t="s">
        <v>79</v>
      </c>
      <c r="S18" s="37" t="s">
        <v>82</v>
      </c>
      <c r="T18" s="36"/>
      <c r="U18" s="23" t="s">
        <v>208</v>
      </c>
      <c r="V18" s="24"/>
      <c r="W18" s="23" t="s">
        <v>203</v>
      </c>
      <c r="X18" s="20"/>
      <c r="Y18" s="24"/>
      <c r="Z18" s="23"/>
      <c r="AA18" s="24"/>
      <c r="AC18" s="166"/>
      <c r="AD18" s="281"/>
      <c r="AE18" s="323"/>
      <c r="AF18" s="323"/>
      <c r="AG18" s="324"/>
      <c r="AH18" s="203"/>
      <c r="AI18" s="325"/>
      <c r="AJ18" s="323"/>
      <c r="AK18" s="278"/>
      <c r="AL18" s="166"/>
      <c r="AM18" s="3"/>
    </row>
    <row r="19" spans="1:39" ht="15">
      <c r="A19" s="457"/>
      <c r="B19" s="458"/>
      <c r="C19" s="449"/>
      <c r="D19" s="450"/>
      <c r="E19" s="450"/>
      <c r="F19" s="451"/>
      <c r="G19" s="440"/>
      <c r="H19" s="440"/>
      <c r="I19" s="440"/>
      <c r="J19" s="440"/>
      <c r="K19" s="440"/>
      <c r="L19" s="440"/>
      <c r="M19" s="440"/>
      <c r="N19" s="440"/>
      <c r="O19" s="31"/>
      <c r="P19" s="44"/>
      <c r="Q19" s="45"/>
      <c r="R19" s="32"/>
      <c r="S19" s="38"/>
      <c r="T19" s="39"/>
      <c r="U19" s="25"/>
      <c r="V19" s="26"/>
      <c r="W19" s="25" t="s">
        <v>204</v>
      </c>
      <c r="X19" s="28"/>
      <c r="Y19" s="26"/>
      <c r="Z19" s="25"/>
      <c r="AA19" s="26"/>
      <c r="AC19" s="166"/>
      <c r="AD19" s="281"/>
      <c r="AE19" s="323"/>
      <c r="AF19" s="323"/>
      <c r="AG19" s="324"/>
      <c r="AH19" s="203"/>
      <c r="AI19" s="325"/>
      <c r="AJ19" s="323"/>
      <c r="AK19" s="278"/>
      <c r="AL19" s="166"/>
      <c r="AM19" s="3"/>
    </row>
    <row r="20" spans="1:39" ht="15">
      <c r="A20" s="457"/>
      <c r="B20" s="458"/>
      <c r="C20" s="53" t="s">
        <v>146</v>
      </c>
      <c r="D20" s="48"/>
      <c r="E20" s="53" t="s">
        <v>148</v>
      </c>
      <c r="F20" s="48"/>
      <c r="G20" s="440"/>
      <c r="H20" s="440"/>
      <c r="I20" s="440"/>
      <c r="J20" s="440"/>
      <c r="K20" s="440"/>
      <c r="L20" s="440"/>
      <c r="M20" s="440"/>
      <c r="N20" s="440"/>
      <c r="O20" s="57">
        <v>1</v>
      </c>
      <c r="P20" s="394" t="s">
        <v>271</v>
      </c>
      <c r="Q20" s="395"/>
      <c r="R20" s="69">
        <v>10000</v>
      </c>
      <c r="S20" s="61"/>
      <c r="T20" s="59"/>
      <c r="U20" s="61"/>
      <c r="V20" s="59"/>
      <c r="W20" s="61"/>
      <c r="X20" s="62"/>
      <c r="Y20" s="59"/>
      <c r="Z20" s="61"/>
      <c r="AA20" s="59"/>
      <c r="AC20" s="166"/>
      <c r="AD20" s="281"/>
      <c r="AE20" s="323"/>
      <c r="AF20" s="323"/>
      <c r="AG20" s="324"/>
      <c r="AH20" s="203"/>
      <c r="AI20" s="325"/>
      <c r="AJ20" s="323"/>
      <c r="AK20" s="278"/>
      <c r="AL20" s="166"/>
      <c r="AM20" s="3"/>
    </row>
    <row r="21" spans="1:39" ht="15.75" thickBot="1">
      <c r="A21" s="457"/>
      <c r="B21" s="458"/>
      <c r="C21" s="49" t="s">
        <v>147</v>
      </c>
      <c r="D21" s="50"/>
      <c r="E21" s="49" t="s">
        <v>149</v>
      </c>
      <c r="F21" s="50"/>
      <c r="G21" s="445"/>
      <c r="H21" s="445"/>
      <c r="I21" s="445"/>
      <c r="J21" s="445"/>
      <c r="K21" s="445"/>
      <c r="L21" s="445"/>
      <c r="M21" s="440"/>
      <c r="N21" s="440"/>
      <c r="O21" s="57">
        <v>2</v>
      </c>
      <c r="P21" s="396" t="s">
        <v>272</v>
      </c>
      <c r="Q21" s="397"/>
      <c r="R21" s="69">
        <v>10000</v>
      </c>
      <c r="S21" s="61"/>
      <c r="T21" s="59"/>
      <c r="U21" s="61"/>
      <c r="V21" s="59"/>
      <c r="W21" s="61"/>
      <c r="X21" s="62"/>
      <c r="Y21" s="59"/>
      <c r="Z21" s="61"/>
      <c r="AA21" s="59"/>
      <c r="AC21" s="166"/>
      <c r="AD21" s="281"/>
      <c r="AE21" s="323"/>
      <c r="AF21" s="323"/>
      <c r="AG21" s="324"/>
      <c r="AH21" s="203"/>
      <c r="AI21" s="325"/>
      <c r="AJ21" s="323"/>
      <c r="AK21" s="278"/>
      <c r="AL21" s="166"/>
      <c r="AM21" s="3"/>
    </row>
    <row r="22" spans="1:39" ht="15.75" thickTop="1">
      <c r="A22" s="457"/>
      <c r="B22" s="459"/>
      <c r="C22" s="122"/>
      <c r="D22" s="123"/>
      <c r="E22" s="123"/>
      <c r="F22" s="124"/>
      <c r="G22" s="116"/>
      <c r="H22" s="114"/>
      <c r="I22" s="113"/>
      <c r="J22" s="114"/>
      <c r="K22" s="113"/>
      <c r="L22" s="116"/>
      <c r="M22" s="120"/>
      <c r="N22" s="121"/>
      <c r="O22" s="63">
        <v>3</v>
      </c>
      <c r="P22" s="394" t="s">
        <v>269</v>
      </c>
      <c r="Q22" s="395"/>
      <c r="R22" s="63" t="s">
        <v>273</v>
      </c>
      <c r="S22" s="61"/>
      <c r="T22" s="59"/>
      <c r="U22" s="61"/>
      <c r="V22" s="59"/>
      <c r="W22" s="61"/>
      <c r="X22" s="62"/>
      <c r="Y22" s="59"/>
      <c r="Z22" s="61"/>
      <c r="AA22" s="59"/>
      <c r="AC22" s="166"/>
      <c r="AD22" s="281"/>
      <c r="AE22" s="323"/>
      <c r="AF22" s="323"/>
      <c r="AG22" s="324"/>
      <c r="AH22" s="203"/>
      <c r="AI22" s="325"/>
      <c r="AJ22" s="323"/>
      <c r="AK22" s="278"/>
      <c r="AL22" s="166"/>
      <c r="AM22" s="3"/>
    </row>
    <row r="23" spans="1:39" ht="15.75" thickBot="1">
      <c r="A23" s="460"/>
      <c r="B23" s="461"/>
      <c r="C23" s="452" t="s">
        <v>144</v>
      </c>
      <c r="D23" s="453"/>
      <c r="E23" s="453"/>
      <c r="F23" s="454"/>
      <c r="G23" s="117"/>
      <c r="H23" s="118"/>
      <c r="I23" s="119"/>
      <c r="J23" s="118"/>
      <c r="K23" s="119"/>
      <c r="L23" s="117"/>
      <c r="M23" s="441" t="s">
        <v>144</v>
      </c>
      <c r="N23" s="442"/>
      <c r="O23" s="57">
        <v>4</v>
      </c>
      <c r="P23" s="61"/>
      <c r="Q23" s="59"/>
      <c r="R23" s="60"/>
      <c r="S23" s="61"/>
      <c r="T23" s="59"/>
      <c r="U23" s="61"/>
      <c r="V23" s="59"/>
      <c r="W23" s="61"/>
      <c r="X23" s="62"/>
      <c r="Y23" s="59"/>
      <c r="Z23" s="61"/>
      <c r="AA23" s="59"/>
      <c r="AC23" s="166"/>
      <c r="AD23" s="281"/>
      <c r="AE23" s="323"/>
      <c r="AF23" s="323"/>
      <c r="AG23" s="324"/>
      <c r="AH23" s="203"/>
      <c r="AI23" s="325"/>
      <c r="AJ23" s="323"/>
      <c r="AK23" s="278"/>
      <c r="AL23" s="166"/>
      <c r="AM23" s="3"/>
    </row>
    <row r="24" spans="1:39" ht="15.75" thickTop="1">
      <c r="A24" s="443" t="s">
        <v>153</v>
      </c>
      <c r="B24" s="444"/>
      <c r="C24" s="273">
        <v>1410.5999999987325</v>
      </c>
      <c r="D24" s="289"/>
      <c r="E24" s="351">
        <v>600</v>
      </c>
      <c r="F24" s="124"/>
      <c r="G24" s="268">
        <f>E24/C24</f>
        <v>0.42535091450484835</v>
      </c>
      <c r="H24" s="127"/>
      <c r="I24" s="128">
        <v>0.92</v>
      </c>
      <c r="J24" s="127"/>
      <c r="K24" s="175">
        <f>C24/I24</f>
        <v>1533.2608695638396</v>
      </c>
      <c r="L24" s="124"/>
      <c r="M24" s="122"/>
      <c r="N24" s="124"/>
      <c r="O24" s="57">
        <v>5</v>
      </c>
      <c r="P24" s="58"/>
      <c r="Q24" s="59"/>
      <c r="R24" s="60"/>
      <c r="S24" s="61"/>
      <c r="T24" s="59"/>
      <c r="U24" s="61"/>
      <c r="V24" s="59"/>
      <c r="W24" s="61"/>
      <c r="X24" s="62"/>
      <c r="Y24" s="59"/>
      <c r="Z24" s="61"/>
      <c r="AA24" s="59"/>
      <c r="AC24" s="166"/>
      <c r="AD24" s="281"/>
      <c r="AE24" s="323"/>
      <c r="AF24" s="323"/>
      <c r="AG24" s="324"/>
      <c r="AH24" s="203"/>
      <c r="AI24" s="325"/>
      <c r="AJ24" s="323"/>
      <c r="AK24" s="278"/>
      <c r="AL24" s="166"/>
      <c r="AM24" s="3"/>
    </row>
    <row r="25" spans="1:39" ht="15">
      <c r="A25" s="462" t="s">
        <v>154</v>
      </c>
      <c r="B25" s="420"/>
      <c r="C25" s="274">
        <v>1618.9999999985448</v>
      </c>
      <c r="D25" s="141"/>
      <c r="E25" s="352">
        <v>600</v>
      </c>
      <c r="F25" s="129"/>
      <c r="G25" s="269">
        <f aca="true" t="shared" si="0" ref="G25:G48">E25/C25</f>
        <v>0.3705991352690175</v>
      </c>
      <c r="H25" s="59"/>
      <c r="I25" s="61">
        <v>0.94</v>
      </c>
      <c r="J25" s="59"/>
      <c r="K25" s="176">
        <f aca="true" t="shared" si="1" ref="K25:K48">C25/I25</f>
        <v>1722.340425530367</v>
      </c>
      <c r="L25" s="129"/>
      <c r="M25" s="125"/>
      <c r="N25" s="129"/>
      <c r="O25" s="63">
        <v>6</v>
      </c>
      <c r="P25" s="64"/>
      <c r="Q25" s="65"/>
      <c r="R25" s="9"/>
      <c r="S25" s="66"/>
      <c r="T25" s="67"/>
      <c r="U25" s="64"/>
      <c r="V25" s="65"/>
      <c r="W25" s="64"/>
      <c r="X25" s="68"/>
      <c r="Y25" s="65"/>
      <c r="Z25" s="61"/>
      <c r="AA25" s="59"/>
      <c r="AC25" s="166"/>
      <c r="AD25" s="281"/>
      <c r="AE25" s="323"/>
      <c r="AF25" s="323"/>
      <c r="AG25" s="324"/>
      <c r="AH25" s="203"/>
      <c r="AI25" s="325"/>
      <c r="AJ25" s="323"/>
      <c r="AK25" s="278"/>
      <c r="AL25" s="166"/>
      <c r="AM25" s="3"/>
    </row>
    <row r="26" spans="1:39" ht="15">
      <c r="A26" s="462" t="s">
        <v>155</v>
      </c>
      <c r="B26" s="420"/>
      <c r="C26" s="274">
        <v>1618.4000000053675</v>
      </c>
      <c r="D26" s="141"/>
      <c r="E26" s="352">
        <v>600</v>
      </c>
      <c r="F26" s="129"/>
      <c r="G26" s="269">
        <f t="shared" si="0"/>
        <v>0.3707365299048505</v>
      </c>
      <c r="H26" s="59"/>
      <c r="I26" s="61">
        <v>0.94</v>
      </c>
      <c r="J26" s="59"/>
      <c r="K26" s="176">
        <f t="shared" si="1"/>
        <v>1721.7021276652847</v>
      </c>
      <c r="L26" s="129"/>
      <c r="M26" s="125"/>
      <c r="N26" s="129"/>
      <c r="O26" s="69">
        <v>7</v>
      </c>
      <c r="P26" s="61"/>
      <c r="Q26" s="59"/>
      <c r="R26" s="60"/>
      <c r="S26" s="70"/>
      <c r="T26" s="59"/>
      <c r="U26" s="61"/>
      <c r="V26" s="59"/>
      <c r="W26" s="61"/>
      <c r="X26" s="62"/>
      <c r="Y26" s="59"/>
      <c r="Z26" s="61"/>
      <c r="AA26" s="59"/>
      <c r="AC26" s="166"/>
      <c r="AD26" s="323"/>
      <c r="AE26" s="323"/>
      <c r="AF26" s="323"/>
      <c r="AG26" s="324"/>
      <c r="AH26" s="203"/>
      <c r="AI26" s="325"/>
      <c r="AJ26" s="323"/>
      <c r="AK26" s="278"/>
      <c r="AL26" s="166"/>
      <c r="AM26" s="3"/>
    </row>
    <row r="27" spans="1:39" ht="15">
      <c r="A27" s="462" t="s">
        <v>156</v>
      </c>
      <c r="B27" s="420"/>
      <c r="C27" s="274">
        <v>1621.7999999985404</v>
      </c>
      <c r="D27" s="141"/>
      <c r="E27" s="352">
        <v>800</v>
      </c>
      <c r="F27" s="129"/>
      <c r="G27" s="269">
        <f t="shared" si="0"/>
        <v>0.49327907263578735</v>
      </c>
      <c r="H27" s="59"/>
      <c r="I27" s="61">
        <v>0.9</v>
      </c>
      <c r="J27" s="59"/>
      <c r="K27" s="176">
        <f t="shared" si="1"/>
        <v>1801.9999999983781</v>
      </c>
      <c r="L27" s="129"/>
      <c r="M27" s="125"/>
      <c r="N27" s="129"/>
      <c r="O27" s="69"/>
      <c r="P27" s="61"/>
      <c r="Q27" s="59"/>
      <c r="R27" s="60"/>
      <c r="S27" s="70"/>
      <c r="T27" s="59"/>
      <c r="U27" s="61"/>
      <c r="V27" s="59"/>
      <c r="W27" s="61"/>
      <c r="X27" s="62"/>
      <c r="Y27" s="59"/>
      <c r="Z27" s="61"/>
      <c r="AA27" s="59"/>
      <c r="AC27" s="166"/>
      <c r="AD27" s="323"/>
      <c r="AE27" s="323"/>
      <c r="AF27" s="323"/>
      <c r="AG27" s="324"/>
      <c r="AH27" s="203"/>
      <c r="AI27" s="325"/>
      <c r="AJ27" s="323"/>
      <c r="AK27" s="278"/>
      <c r="AL27" s="166"/>
      <c r="AM27" s="3"/>
    </row>
    <row r="28" spans="1:39" ht="15">
      <c r="A28" s="462" t="s">
        <v>157</v>
      </c>
      <c r="B28" s="420"/>
      <c r="C28" s="274">
        <v>1622.2999999985477</v>
      </c>
      <c r="D28" s="141"/>
      <c r="E28" s="352">
        <v>800</v>
      </c>
      <c r="F28" s="129"/>
      <c r="G28" s="269">
        <f t="shared" si="0"/>
        <v>0.4931270418545991</v>
      </c>
      <c r="H28" s="59"/>
      <c r="I28" s="61">
        <v>0.9</v>
      </c>
      <c r="J28" s="59"/>
      <c r="K28" s="176">
        <f t="shared" si="1"/>
        <v>1802.5555555539418</v>
      </c>
      <c r="L28" s="129"/>
      <c r="M28" s="125"/>
      <c r="N28" s="129"/>
      <c r="O28" s="165"/>
      <c r="P28" s="3"/>
      <c r="Q28" s="3"/>
      <c r="R28" s="3"/>
      <c r="S28" s="143"/>
      <c r="T28" s="3"/>
      <c r="U28" s="3"/>
      <c r="V28" s="3"/>
      <c r="W28" s="3"/>
      <c r="X28" s="3"/>
      <c r="Y28" s="3"/>
      <c r="Z28" s="3"/>
      <c r="AA28" s="3"/>
      <c r="AD28" s="278"/>
      <c r="AE28" s="278"/>
      <c r="AF28" s="278"/>
      <c r="AG28" s="166"/>
      <c r="AH28" s="203"/>
      <c r="AI28" s="103"/>
      <c r="AJ28" s="323"/>
      <c r="AK28" s="278"/>
      <c r="AL28" s="166"/>
      <c r="AM28" s="3"/>
    </row>
    <row r="29" spans="1:27" ht="12.75">
      <c r="A29" s="462" t="s">
        <v>158</v>
      </c>
      <c r="B29" s="420"/>
      <c r="C29" s="274">
        <v>1624.4499999985492</v>
      </c>
      <c r="D29" s="141"/>
      <c r="E29" s="352">
        <v>600</v>
      </c>
      <c r="F29" s="131"/>
      <c r="G29" s="269">
        <f t="shared" si="0"/>
        <v>0.36935578195729996</v>
      </c>
      <c r="H29" s="114"/>
      <c r="I29" s="113">
        <v>0.94</v>
      </c>
      <c r="J29" s="114"/>
      <c r="K29" s="176">
        <f t="shared" si="1"/>
        <v>1728.138297870797</v>
      </c>
      <c r="L29" s="129"/>
      <c r="M29" s="125"/>
      <c r="N29" s="129"/>
      <c r="O29" s="166"/>
      <c r="P29" s="3"/>
      <c r="Q29" s="3"/>
      <c r="R29" s="3"/>
      <c r="S29" s="143"/>
      <c r="T29" s="3"/>
      <c r="U29" s="3"/>
      <c r="V29" s="3"/>
      <c r="W29" s="3"/>
      <c r="X29" s="3"/>
      <c r="Y29" s="3"/>
      <c r="Z29" s="3"/>
      <c r="AA29" s="3"/>
    </row>
    <row r="30" spans="1:23" ht="15">
      <c r="A30" s="462" t="s">
        <v>159</v>
      </c>
      <c r="B30" s="420"/>
      <c r="C30" s="274">
        <v>1612.1500000008127</v>
      </c>
      <c r="D30" s="141"/>
      <c r="E30" s="352">
        <v>800</v>
      </c>
      <c r="F30" s="131"/>
      <c r="G30" s="269">
        <f t="shared" si="0"/>
        <v>0.4962317402224338</v>
      </c>
      <c r="H30" s="114"/>
      <c r="I30" s="113">
        <v>0.89</v>
      </c>
      <c r="J30" s="114"/>
      <c r="K30" s="176">
        <f t="shared" si="1"/>
        <v>1811.4044943829356</v>
      </c>
      <c r="L30" s="129"/>
      <c r="M30" s="125"/>
      <c r="N30" s="129"/>
      <c r="R30" t="s">
        <v>94</v>
      </c>
      <c r="S30" s="135"/>
      <c r="T30" s="135"/>
      <c r="U30" s="135"/>
      <c r="V30" s="135"/>
      <c r="W30" s="135"/>
    </row>
    <row r="31" spans="1:14" ht="12.75">
      <c r="A31" s="462" t="s">
        <v>160</v>
      </c>
      <c r="B31" s="420"/>
      <c r="C31" s="274">
        <v>2622.9199999994526</v>
      </c>
      <c r="D31" s="141"/>
      <c r="E31" s="352">
        <v>800</v>
      </c>
      <c r="F31" s="131"/>
      <c r="G31" s="269">
        <f t="shared" si="0"/>
        <v>0.30500358379217324</v>
      </c>
      <c r="H31" s="114"/>
      <c r="I31" s="329">
        <v>0.96</v>
      </c>
      <c r="J31" s="114"/>
      <c r="K31" s="176">
        <f t="shared" si="1"/>
        <v>2732.2083333327632</v>
      </c>
      <c r="L31" s="129"/>
      <c r="M31" s="125"/>
      <c r="N31" s="129"/>
    </row>
    <row r="32" spans="1:45" ht="15.75">
      <c r="A32" s="462" t="s">
        <v>161</v>
      </c>
      <c r="B32" s="420"/>
      <c r="C32" s="274">
        <v>2225.7799999992785</v>
      </c>
      <c r="D32" s="141"/>
      <c r="E32" s="352">
        <v>1200</v>
      </c>
      <c r="F32" s="131"/>
      <c r="G32" s="269">
        <f t="shared" si="0"/>
        <v>0.5391368419162671</v>
      </c>
      <c r="H32" s="114"/>
      <c r="I32" s="329">
        <v>0.88</v>
      </c>
      <c r="J32" s="114"/>
      <c r="K32" s="176">
        <f t="shared" si="1"/>
        <v>2529.2954545446346</v>
      </c>
      <c r="L32" s="129"/>
      <c r="M32" s="125"/>
      <c r="N32" s="129"/>
      <c r="O32" s="56" t="s">
        <v>77</v>
      </c>
      <c r="P32" s="53" t="s">
        <v>91</v>
      </c>
      <c r="Q32" s="48"/>
      <c r="R32" s="53" t="s">
        <v>98</v>
      </c>
      <c r="S32" s="48"/>
      <c r="T32" s="53" t="s">
        <v>100</v>
      </c>
      <c r="U32" s="48"/>
      <c r="V32" s="53" t="s">
        <v>103</v>
      </c>
      <c r="W32" s="54"/>
      <c r="X32" s="48"/>
      <c r="Y32" s="53" t="s">
        <v>96</v>
      </c>
      <c r="Z32" s="54"/>
      <c r="AA32" s="48"/>
      <c r="AD32" s="138"/>
      <c r="AE32" s="137"/>
      <c r="AF32" s="137"/>
      <c r="AG32" s="137"/>
      <c r="AH32" s="137"/>
      <c r="AI32" s="3"/>
      <c r="AJ32" s="3"/>
      <c r="AK32" s="3"/>
      <c r="AL32" s="3"/>
      <c r="AM32" s="138"/>
      <c r="AN32" s="137"/>
      <c r="AO32" s="137"/>
      <c r="AP32" s="137"/>
      <c r="AQ32" s="3"/>
      <c r="AR32" s="3"/>
      <c r="AS32" s="3"/>
    </row>
    <row r="33" spans="1:49" ht="15.75">
      <c r="A33" s="462" t="s">
        <v>162</v>
      </c>
      <c r="B33" s="420"/>
      <c r="C33" s="274">
        <v>2214.6599999992686</v>
      </c>
      <c r="D33" s="141"/>
      <c r="E33" s="352">
        <v>1600</v>
      </c>
      <c r="F33" s="131"/>
      <c r="G33" s="269">
        <f t="shared" si="0"/>
        <v>0.7224585263654595</v>
      </c>
      <c r="H33" s="114"/>
      <c r="I33" s="329">
        <v>0.81</v>
      </c>
      <c r="J33" s="114"/>
      <c r="K33" s="176">
        <f t="shared" si="1"/>
        <v>2734.148148147245</v>
      </c>
      <c r="L33" s="129"/>
      <c r="M33" s="125"/>
      <c r="N33" s="129"/>
      <c r="O33" s="46" t="s">
        <v>23</v>
      </c>
      <c r="P33" s="49" t="s">
        <v>97</v>
      </c>
      <c r="Q33" s="50"/>
      <c r="R33" s="49" t="s">
        <v>99</v>
      </c>
      <c r="S33" s="50"/>
      <c r="T33" s="49" t="s">
        <v>101</v>
      </c>
      <c r="U33" s="50"/>
      <c r="V33" s="49" t="s">
        <v>81</v>
      </c>
      <c r="W33" s="3"/>
      <c r="X33" s="50"/>
      <c r="Y33" s="49"/>
      <c r="Z33" s="3"/>
      <c r="AA33" s="50"/>
      <c r="AC33" s="203"/>
      <c r="AD33" s="203"/>
      <c r="AE33" s="205"/>
      <c r="AF33" s="205"/>
      <c r="AG33" s="205"/>
      <c r="AH33" s="177"/>
      <c r="AI33" s="364"/>
      <c r="AJ33" s="205"/>
      <c r="AK33" s="205"/>
      <c r="AL33" s="364"/>
      <c r="AM33" s="203"/>
      <c r="AN33" s="205"/>
      <c r="AO33" s="205"/>
      <c r="AP33" s="203"/>
      <c r="AQ33" s="364"/>
      <c r="AR33" s="205"/>
      <c r="AS33" s="381"/>
      <c r="AT33" s="203"/>
      <c r="AU33" s="203"/>
      <c r="AV33" s="203"/>
      <c r="AW33" s="203"/>
    </row>
    <row r="34" spans="1:49" ht="15">
      <c r="A34" s="462" t="s">
        <v>163</v>
      </c>
      <c r="B34" s="420"/>
      <c r="C34" s="274">
        <v>2213.870000001556</v>
      </c>
      <c r="D34" s="141"/>
      <c r="E34" s="352">
        <v>1200</v>
      </c>
      <c r="F34" s="131"/>
      <c r="G34" s="269">
        <f t="shared" si="0"/>
        <v>0.5420372469924416</v>
      </c>
      <c r="H34" s="114"/>
      <c r="I34" s="329">
        <v>0.88</v>
      </c>
      <c r="J34" s="114"/>
      <c r="K34" s="176">
        <f t="shared" si="1"/>
        <v>2515.761363638132</v>
      </c>
      <c r="L34" s="129"/>
      <c r="M34" s="125"/>
      <c r="N34" s="129"/>
      <c r="O34" s="47"/>
      <c r="P34" s="51" t="s">
        <v>93</v>
      </c>
      <c r="Q34" s="52"/>
      <c r="R34" s="51"/>
      <c r="S34" s="52"/>
      <c r="T34" s="51"/>
      <c r="U34" s="52"/>
      <c r="V34" s="51"/>
      <c r="W34" s="55"/>
      <c r="X34" s="52"/>
      <c r="Y34" s="51"/>
      <c r="Z34" s="55"/>
      <c r="AA34" s="52"/>
      <c r="AC34" s="203"/>
      <c r="AD34" s="203"/>
      <c r="AE34" s="277"/>
      <c r="AF34" s="277"/>
      <c r="AG34" s="364"/>
      <c r="AH34" s="277"/>
      <c r="AI34" s="277"/>
      <c r="AJ34" s="277"/>
      <c r="AK34" s="277"/>
      <c r="AL34" s="203"/>
      <c r="AM34" s="203"/>
      <c r="AN34" s="278"/>
      <c r="AO34" s="277"/>
      <c r="AP34" s="277"/>
      <c r="AQ34" s="277"/>
      <c r="AR34" s="277"/>
      <c r="AS34" s="277"/>
      <c r="AT34" s="203"/>
      <c r="AU34" s="203"/>
      <c r="AV34" s="203"/>
      <c r="AW34" s="203"/>
    </row>
    <row r="35" spans="1:49" ht="15">
      <c r="A35" s="462" t="s">
        <v>164</v>
      </c>
      <c r="B35" s="420"/>
      <c r="C35" s="274">
        <v>2827.4699999992663</v>
      </c>
      <c r="D35" s="141"/>
      <c r="E35" s="352">
        <v>1600</v>
      </c>
      <c r="F35" s="129"/>
      <c r="G35" s="269">
        <f t="shared" si="0"/>
        <v>0.5658769146977387</v>
      </c>
      <c r="H35" s="59"/>
      <c r="I35" s="267">
        <v>0.87</v>
      </c>
      <c r="J35" s="59"/>
      <c r="K35" s="176">
        <f t="shared" si="1"/>
        <v>3249.965517240536</v>
      </c>
      <c r="L35" s="129"/>
      <c r="M35" s="125"/>
      <c r="N35" s="129"/>
      <c r="O35" s="69">
        <v>1</v>
      </c>
      <c r="P35" s="61"/>
      <c r="Q35" s="59"/>
      <c r="R35" s="61"/>
      <c r="S35" s="59"/>
      <c r="T35" s="61"/>
      <c r="U35" s="59"/>
      <c r="V35" s="61"/>
      <c r="W35" s="62"/>
      <c r="X35" s="59"/>
      <c r="Y35" s="61"/>
      <c r="Z35" s="62"/>
      <c r="AA35" s="59"/>
      <c r="AC35" s="203"/>
      <c r="AD35" s="203"/>
      <c r="AE35" s="277"/>
      <c r="AF35" s="277"/>
      <c r="AG35" s="364"/>
      <c r="AH35" s="277"/>
      <c r="AI35" s="277"/>
      <c r="AJ35" s="277"/>
      <c r="AK35" s="277"/>
      <c r="AL35" s="203"/>
      <c r="AM35" s="203"/>
      <c r="AN35" s="278"/>
      <c r="AO35" s="277"/>
      <c r="AP35" s="277"/>
      <c r="AQ35" s="277"/>
      <c r="AR35" s="277"/>
      <c r="AS35" s="277"/>
      <c r="AT35" s="203"/>
      <c r="AU35" s="203"/>
      <c r="AV35" s="203"/>
      <c r="AW35" s="203"/>
    </row>
    <row r="36" spans="1:49" ht="15">
      <c r="A36" s="462" t="s">
        <v>165</v>
      </c>
      <c r="B36" s="420"/>
      <c r="C36" s="274">
        <v>3415.5999999992637</v>
      </c>
      <c r="D36" s="141"/>
      <c r="E36" s="352">
        <v>1600</v>
      </c>
      <c r="F36" s="129"/>
      <c r="G36" s="269">
        <f t="shared" si="0"/>
        <v>0.4684389272749575</v>
      </c>
      <c r="H36" s="59"/>
      <c r="I36" s="267">
        <v>0.91</v>
      </c>
      <c r="J36" s="59"/>
      <c r="K36" s="176">
        <f t="shared" si="1"/>
        <v>3753.406593405784</v>
      </c>
      <c r="L36" s="129"/>
      <c r="M36" s="125"/>
      <c r="N36" s="129"/>
      <c r="O36" s="69">
        <v>2</v>
      </c>
      <c r="P36" s="61"/>
      <c r="Q36" s="59"/>
      <c r="R36" s="61"/>
      <c r="S36" s="59"/>
      <c r="T36" s="61"/>
      <c r="U36" s="59"/>
      <c r="V36" s="61"/>
      <c r="W36" s="62"/>
      <c r="X36" s="59"/>
      <c r="Y36" s="61"/>
      <c r="Z36" s="62"/>
      <c r="AA36" s="59"/>
      <c r="AC36" s="203"/>
      <c r="AD36" s="203"/>
      <c r="AE36" s="277"/>
      <c r="AF36" s="277"/>
      <c r="AG36" s="364"/>
      <c r="AH36" s="277"/>
      <c r="AI36" s="277"/>
      <c r="AJ36" s="277"/>
      <c r="AK36" s="277"/>
      <c r="AL36" s="203"/>
      <c r="AM36" s="203"/>
      <c r="AN36" s="278"/>
      <c r="AO36" s="277"/>
      <c r="AP36" s="277"/>
      <c r="AQ36" s="277"/>
      <c r="AR36" s="277"/>
      <c r="AS36" s="277"/>
      <c r="AT36" s="203"/>
      <c r="AU36" s="203"/>
      <c r="AV36" s="203"/>
      <c r="AW36" s="203"/>
    </row>
    <row r="37" spans="1:49" ht="15">
      <c r="A37" s="462" t="s">
        <v>166</v>
      </c>
      <c r="B37" s="420"/>
      <c r="C37" s="274">
        <v>2817.2400000015514</v>
      </c>
      <c r="D37" s="141"/>
      <c r="E37" s="352">
        <v>1600</v>
      </c>
      <c r="F37" s="129"/>
      <c r="G37" s="269">
        <f t="shared" si="0"/>
        <v>0.5679317346051876</v>
      </c>
      <c r="H37" s="59"/>
      <c r="I37" s="267">
        <v>0.87</v>
      </c>
      <c r="J37" s="59"/>
      <c r="K37" s="176">
        <f t="shared" si="1"/>
        <v>3238.2068965535072</v>
      </c>
      <c r="L37" s="129"/>
      <c r="M37" s="125"/>
      <c r="N37" s="129"/>
      <c r="O37" s="69">
        <v>3</v>
      </c>
      <c r="P37" s="61"/>
      <c r="Q37" s="59"/>
      <c r="R37" s="61"/>
      <c r="S37" s="59"/>
      <c r="T37" s="61"/>
      <c r="U37" s="59"/>
      <c r="V37" s="61"/>
      <c r="W37" s="62"/>
      <c r="X37" s="59"/>
      <c r="Y37" s="61"/>
      <c r="Z37" s="62"/>
      <c r="AA37" s="59"/>
      <c r="AC37" s="203"/>
      <c r="AD37" s="203"/>
      <c r="AE37" s="277"/>
      <c r="AF37" s="277"/>
      <c r="AG37" s="364"/>
      <c r="AH37" s="277"/>
      <c r="AI37" s="277"/>
      <c r="AJ37" s="277"/>
      <c r="AK37" s="277"/>
      <c r="AL37" s="203"/>
      <c r="AM37" s="203"/>
      <c r="AN37" s="278"/>
      <c r="AO37" s="277"/>
      <c r="AP37" s="277"/>
      <c r="AQ37" s="277"/>
      <c r="AR37" s="277"/>
      <c r="AS37" s="277"/>
      <c r="AT37" s="203"/>
      <c r="AU37" s="203"/>
      <c r="AV37" s="203"/>
      <c r="AW37" s="203"/>
    </row>
    <row r="38" spans="1:49" ht="15">
      <c r="A38" s="462" t="s">
        <v>167</v>
      </c>
      <c r="B38" s="420"/>
      <c r="C38" s="274">
        <v>2816.909999999465</v>
      </c>
      <c r="D38" s="141"/>
      <c r="E38" s="352">
        <v>1600</v>
      </c>
      <c r="F38" s="129"/>
      <c r="G38" s="269">
        <f t="shared" si="0"/>
        <v>0.5679982676053916</v>
      </c>
      <c r="H38" s="59"/>
      <c r="I38" s="267">
        <v>0.87</v>
      </c>
      <c r="J38" s="59"/>
      <c r="K38" s="176">
        <f t="shared" si="1"/>
        <v>3237.827586206282</v>
      </c>
      <c r="L38" s="129"/>
      <c r="M38" s="125"/>
      <c r="N38" s="129"/>
      <c r="O38" s="69">
        <v>4</v>
      </c>
      <c r="P38" s="61"/>
      <c r="Q38" s="59"/>
      <c r="R38" s="61"/>
      <c r="S38" s="59"/>
      <c r="T38" s="61"/>
      <c r="U38" s="59"/>
      <c r="V38" s="61"/>
      <c r="W38" s="62"/>
      <c r="X38" s="59"/>
      <c r="Y38" s="61"/>
      <c r="Z38" s="62"/>
      <c r="AA38" s="59"/>
      <c r="AC38" s="203"/>
      <c r="AD38" s="203"/>
      <c r="AE38" s="277"/>
      <c r="AF38" s="277"/>
      <c r="AG38" s="364"/>
      <c r="AH38" s="277"/>
      <c r="AI38" s="277"/>
      <c r="AJ38" s="277"/>
      <c r="AK38" s="277"/>
      <c r="AL38" s="203"/>
      <c r="AM38" s="203"/>
      <c r="AN38" s="278"/>
      <c r="AO38" s="277"/>
      <c r="AP38" s="277"/>
      <c r="AQ38" s="277"/>
      <c r="AR38" s="277"/>
      <c r="AS38" s="277"/>
      <c r="AT38" s="203"/>
      <c r="AU38" s="203"/>
      <c r="AV38" s="203"/>
      <c r="AW38" s="203"/>
    </row>
    <row r="39" spans="1:49" ht="15">
      <c r="A39" s="462" t="s">
        <v>168</v>
      </c>
      <c r="B39" s="420"/>
      <c r="C39" s="274">
        <v>2218.599999999271</v>
      </c>
      <c r="D39" s="141"/>
      <c r="E39" s="352">
        <v>1200</v>
      </c>
      <c r="F39" s="129"/>
      <c r="G39" s="269">
        <f t="shared" si="0"/>
        <v>0.5408816370685993</v>
      </c>
      <c r="H39" s="59"/>
      <c r="I39" s="267">
        <v>0.88</v>
      </c>
      <c r="J39" s="59"/>
      <c r="K39" s="176">
        <f t="shared" si="1"/>
        <v>2521.136363635535</v>
      </c>
      <c r="L39" s="129"/>
      <c r="M39" s="125"/>
      <c r="N39" s="129"/>
      <c r="O39" s="69">
        <v>5</v>
      </c>
      <c r="P39" s="61"/>
      <c r="Q39" s="59"/>
      <c r="R39" s="61"/>
      <c r="S39" s="59"/>
      <c r="T39" s="61"/>
      <c r="U39" s="59"/>
      <c r="V39" s="61"/>
      <c r="W39" s="62"/>
      <c r="X39" s="59"/>
      <c r="Y39" s="61"/>
      <c r="Z39" s="62"/>
      <c r="AA39" s="59"/>
      <c r="AC39" s="203"/>
      <c r="AD39" s="203"/>
      <c r="AE39" s="277"/>
      <c r="AF39" s="277"/>
      <c r="AG39" s="364"/>
      <c r="AH39" s="277"/>
      <c r="AI39" s="277"/>
      <c r="AJ39" s="277"/>
      <c r="AK39" s="277"/>
      <c r="AL39" s="203"/>
      <c r="AM39" s="203"/>
      <c r="AN39" s="278"/>
      <c r="AO39" s="277"/>
      <c r="AP39" s="277"/>
      <c r="AQ39" s="277"/>
      <c r="AR39" s="277"/>
      <c r="AS39" s="277"/>
      <c r="AT39" s="203"/>
      <c r="AU39" s="203"/>
      <c r="AV39" s="203"/>
      <c r="AW39" s="203"/>
    </row>
    <row r="40" spans="1:49" ht="15">
      <c r="A40" s="462" t="s">
        <v>169</v>
      </c>
      <c r="B40" s="420"/>
      <c r="C40" s="274">
        <v>2222.5200000015357</v>
      </c>
      <c r="D40" s="141"/>
      <c r="E40" s="352">
        <v>1400</v>
      </c>
      <c r="F40" s="129"/>
      <c r="G40" s="269">
        <f t="shared" si="0"/>
        <v>0.6299155913103291</v>
      </c>
      <c r="H40" s="59"/>
      <c r="I40" s="267">
        <v>0.84</v>
      </c>
      <c r="J40" s="59"/>
      <c r="K40" s="176">
        <f t="shared" si="1"/>
        <v>2645.857142858971</v>
      </c>
      <c r="L40" s="129"/>
      <c r="M40" s="125"/>
      <c r="N40" s="129"/>
      <c r="O40" s="69">
        <v>6</v>
      </c>
      <c r="P40" s="61"/>
      <c r="Q40" s="59"/>
      <c r="R40" s="61"/>
      <c r="S40" s="59"/>
      <c r="T40" s="61"/>
      <c r="U40" s="59"/>
      <c r="V40" s="61"/>
      <c r="W40" s="62"/>
      <c r="X40" s="59"/>
      <c r="Y40" s="61"/>
      <c r="Z40" s="62"/>
      <c r="AA40" s="59"/>
      <c r="AC40" s="203"/>
      <c r="AD40" s="203"/>
      <c r="AE40" s="277"/>
      <c r="AF40" s="277"/>
      <c r="AG40" s="364"/>
      <c r="AH40" s="277"/>
      <c r="AI40" s="277"/>
      <c r="AJ40" s="277"/>
      <c r="AK40" s="277"/>
      <c r="AL40" s="203"/>
      <c r="AM40" s="203"/>
      <c r="AN40" s="278"/>
      <c r="AO40" s="277"/>
      <c r="AP40" s="277"/>
      <c r="AQ40" s="277"/>
      <c r="AR40" s="277"/>
      <c r="AS40" s="277"/>
      <c r="AT40" s="203"/>
      <c r="AU40" s="203"/>
      <c r="AV40" s="203"/>
      <c r="AW40" s="203"/>
    </row>
    <row r="41" spans="1:49" ht="15">
      <c r="A41" s="462" t="s">
        <v>170</v>
      </c>
      <c r="B41" s="420"/>
      <c r="C41" s="274">
        <v>2214.9699999992663</v>
      </c>
      <c r="D41" s="141"/>
      <c r="E41" s="352">
        <v>1200</v>
      </c>
      <c r="F41" s="129"/>
      <c r="G41" s="269">
        <f t="shared" si="0"/>
        <v>0.5417680600641984</v>
      </c>
      <c r="H41" s="59"/>
      <c r="I41" s="267">
        <v>0.88</v>
      </c>
      <c r="J41" s="59"/>
      <c r="K41" s="176">
        <f t="shared" si="1"/>
        <v>2517.01136363553</v>
      </c>
      <c r="L41" s="129"/>
      <c r="M41" s="125"/>
      <c r="N41" s="129"/>
      <c r="O41" s="69">
        <v>7</v>
      </c>
      <c r="P41" s="61"/>
      <c r="Q41" s="59"/>
      <c r="R41" s="61"/>
      <c r="S41" s="59"/>
      <c r="T41" s="61"/>
      <c r="U41" s="59"/>
      <c r="V41" s="61"/>
      <c r="W41" s="62"/>
      <c r="X41" s="59"/>
      <c r="Y41" s="61"/>
      <c r="Z41" s="62"/>
      <c r="AA41" s="59"/>
      <c r="AC41" s="203"/>
      <c r="AD41" s="203"/>
      <c r="AE41" s="277"/>
      <c r="AF41" s="277"/>
      <c r="AG41" s="364"/>
      <c r="AH41" s="277"/>
      <c r="AI41" s="277"/>
      <c r="AJ41" s="277"/>
      <c r="AK41" s="277"/>
      <c r="AL41" s="203"/>
      <c r="AM41" s="203"/>
      <c r="AN41" s="278"/>
      <c r="AO41" s="277"/>
      <c r="AP41" s="277"/>
      <c r="AQ41" s="277"/>
      <c r="AR41" s="277"/>
      <c r="AS41" s="277"/>
      <c r="AT41" s="203"/>
      <c r="AU41" s="203"/>
      <c r="AV41" s="203"/>
      <c r="AW41" s="203"/>
    </row>
    <row r="42" spans="1:49" ht="15">
      <c r="A42" s="462" t="s">
        <v>171</v>
      </c>
      <c r="B42" s="420"/>
      <c r="C42" s="274">
        <v>1420.26</v>
      </c>
      <c r="D42" s="141"/>
      <c r="E42" s="352">
        <v>1200</v>
      </c>
      <c r="F42" s="129"/>
      <c r="G42" s="269">
        <f t="shared" si="0"/>
        <v>0.8449157196569642</v>
      </c>
      <c r="H42" s="59"/>
      <c r="I42" s="267">
        <v>0.76</v>
      </c>
      <c r="J42" s="59"/>
      <c r="K42" s="176">
        <f t="shared" si="1"/>
        <v>1868.7631578947369</v>
      </c>
      <c r="L42" s="129"/>
      <c r="M42" s="125"/>
      <c r="N42" s="129"/>
      <c r="O42" s="69"/>
      <c r="P42" s="61"/>
      <c r="Q42" s="59"/>
      <c r="R42" s="61"/>
      <c r="S42" s="59"/>
      <c r="T42" s="61"/>
      <c r="U42" s="59"/>
      <c r="V42" s="61"/>
      <c r="W42" s="62"/>
      <c r="X42" s="59"/>
      <c r="Y42" s="61"/>
      <c r="Z42" s="62"/>
      <c r="AA42" s="59"/>
      <c r="AC42" s="203"/>
      <c r="AD42" s="203"/>
      <c r="AE42" s="277"/>
      <c r="AF42" s="277"/>
      <c r="AG42" s="364"/>
      <c r="AH42" s="277"/>
      <c r="AI42" s="277"/>
      <c r="AJ42" s="277"/>
      <c r="AK42" s="277"/>
      <c r="AL42" s="203"/>
      <c r="AM42" s="203"/>
      <c r="AN42" s="278"/>
      <c r="AO42" s="277"/>
      <c r="AP42" s="277"/>
      <c r="AQ42" s="277"/>
      <c r="AR42" s="277"/>
      <c r="AS42" s="277"/>
      <c r="AT42" s="203"/>
      <c r="AU42" s="203"/>
      <c r="AV42" s="203"/>
      <c r="AW42" s="203"/>
    </row>
    <row r="43" spans="1:49" ht="15">
      <c r="A43" s="462" t="s">
        <v>172</v>
      </c>
      <c r="B43" s="420"/>
      <c r="C43" s="274">
        <v>1815.78</v>
      </c>
      <c r="D43" s="141"/>
      <c r="E43" s="352">
        <v>1600</v>
      </c>
      <c r="F43" s="129"/>
      <c r="G43" s="269">
        <f t="shared" si="0"/>
        <v>0.8811640176673385</v>
      </c>
      <c r="H43" s="59"/>
      <c r="I43" s="267">
        <v>0.75</v>
      </c>
      <c r="J43" s="59"/>
      <c r="K43" s="176">
        <f t="shared" si="1"/>
        <v>2421.04</v>
      </c>
      <c r="L43" s="129"/>
      <c r="M43" s="125"/>
      <c r="N43" s="129"/>
      <c r="O43" s="69"/>
      <c r="P43" s="61"/>
      <c r="Q43" s="59"/>
      <c r="R43" s="61"/>
      <c r="S43" s="59"/>
      <c r="T43" s="61"/>
      <c r="U43" s="59"/>
      <c r="V43" s="61"/>
      <c r="W43" s="62"/>
      <c r="X43" s="59"/>
      <c r="Y43" s="61"/>
      <c r="Z43" s="62"/>
      <c r="AA43" s="59"/>
      <c r="AC43" s="203"/>
      <c r="AD43" s="203"/>
      <c r="AE43" s="277"/>
      <c r="AF43" s="277"/>
      <c r="AG43" s="364"/>
      <c r="AH43" s="277"/>
      <c r="AI43" s="277"/>
      <c r="AJ43" s="277"/>
      <c r="AK43" s="277"/>
      <c r="AL43" s="203"/>
      <c r="AM43" s="203"/>
      <c r="AN43" s="278"/>
      <c r="AO43" s="277"/>
      <c r="AP43" s="277"/>
      <c r="AQ43" s="277"/>
      <c r="AR43" s="277"/>
      <c r="AS43" s="277"/>
      <c r="AT43" s="203"/>
      <c r="AU43" s="203"/>
      <c r="AV43" s="203"/>
      <c r="AW43" s="203"/>
    </row>
    <row r="44" spans="1:49" ht="15">
      <c r="A44" s="462" t="s">
        <v>173</v>
      </c>
      <c r="B44" s="420"/>
      <c r="C44" s="274">
        <v>1815.87</v>
      </c>
      <c r="D44" s="141"/>
      <c r="E44" s="352">
        <v>600</v>
      </c>
      <c r="F44" s="129"/>
      <c r="G44" s="269">
        <f t="shared" si="0"/>
        <v>0.33042012919427055</v>
      </c>
      <c r="H44" s="59"/>
      <c r="I44" s="267">
        <v>0.95</v>
      </c>
      <c r="J44" s="59"/>
      <c r="K44" s="176">
        <f t="shared" si="1"/>
        <v>1911.4421052631578</v>
      </c>
      <c r="L44" s="129"/>
      <c r="M44" s="125"/>
      <c r="N44" s="129"/>
      <c r="O44" t="s">
        <v>104</v>
      </c>
      <c r="AC44" s="203"/>
      <c r="AD44" s="203"/>
      <c r="AE44" s="277"/>
      <c r="AF44" s="277"/>
      <c r="AG44" s="364"/>
      <c r="AH44" s="277"/>
      <c r="AI44" s="277"/>
      <c r="AJ44" s="277"/>
      <c r="AK44" s="277"/>
      <c r="AL44" s="203"/>
      <c r="AM44" s="203"/>
      <c r="AN44" s="278"/>
      <c r="AO44" s="277"/>
      <c r="AP44" s="277"/>
      <c r="AQ44" s="277"/>
      <c r="AR44" s="277"/>
      <c r="AS44" s="277"/>
      <c r="AT44" s="203"/>
      <c r="AU44" s="203"/>
      <c r="AV44" s="203"/>
      <c r="AW44" s="203"/>
    </row>
    <row r="45" spans="1:49" ht="15">
      <c r="A45" s="462" t="s">
        <v>174</v>
      </c>
      <c r="B45" s="420"/>
      <c r="C45" s="274">
        <v>2015.43</v>
      </c>
      <c r="D45" s="141"/>
      <c r="E45" s="352">
        <v>600</v>
      </c>
      <c r="F45" s="129"/>
      <c r="G45" s="269">
        <f t="shared" si="0"/>
        <v>0.2977032196603206</v>
      </c>
      <c r="H45" s="59"/>
      <c r="I45" s="267">
        <v>0.96</v>
      </c>
      <c r="J45" s="59"/>
      <c r="K45" s="176">
        <f t="shared" si="1"/>
        <v>2099.40625</v>
      </c>
      <c r="L45" s="129"/>
      <c r="M45" s="125"/>
      <c r="N45" s="129"/>
      <c r="O45" s="166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C45" s="203"/>
      <c r="AD45" s="203"/>
      <c r="AE45" s="277"/>
      <c r="AF45" s="277"/>
      <c r="AG45" s="364"/>
      <c r="AH45" s="277"/>
      <c r="AI45" s="277"/>
      <c r="AJ45" s="277"/>
      <c r="AK45" s="277"/>
      <c r="AL45" s="203"/>
      <c r="AM45" s="203"/>
      <c r="AN45" s="278"/>
      <c r="AO45" s="277"/>
      <c r="AP45" s="277"/>
      <c r="AQ45" s="277"/>
      <c r="AR45" s="277"/>
      <c r="AS45" s="277"/>
      <c r="AT45" s="203"/>
      <c r="AU45" s="203"/>
      <c r="AV45" s="203"/>
      <c r="AW45" s="203"/>
    </row>
    <row r="46" spans="1:49" ht="15">
      <c r="A46" s="462" t="s">
        <v>175</v>
      </c>
      <c r="B46" s="420"/>
      <c r="C46" s="274">
        <v>1617.5300000000134</v>
      </c>
      <c r="D46" s="141"/>
      <c r="E46" s="352">
        <v>600</v>
      </c>
      <c r="F46" s="129"/>
      <c r="G46" s="269">
        <f t="shared" si="0"/>
        <v>0.37093593318207085</v>
      </c>
      <c r="H46" s="59"/>
      <c r="I46" s="267">
        <v>0.94</v>
      </c>
      <c r="J46" s="59"/>
      <c r="K46" s="176">
        <f t="shared" si="1"/>
        <v>1720.7765957446952</v>
      </c>
      <c r="L46" s="129"/>
      <c r="M46" s="125"/>
      <c r="N46" s="129"/>
      <c r="O46" s="166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C46" s="203"/>
      <c r="AD46" s="203"/>
      <c r="AE46" s="277"/>
      <c r="AF46" s="277"/>
      <c r="AG46" s="364"/>
      <c r="AH46" s="277"/>
      <c r="AI46" s="277"/>
      <c r="AJ46" s="277"/>
      <c r="AK46" s="277"/>
      <c r="AL46" s="203"/>
      <c r="AM46" s="203"/>
      <c r="AN46" s="278"/>
      <c r="AO46" s="277"/>
      <c r="AP46" s="277"/>
      <c r="AQ46" s="277"/>
      <c r="AR46" s="277"/>
      <c r="AS46" s="277"/>
      <c r="AT46" s="203"/>
      <c r="AU46" s="203"/>
      <c r="AV46" s="203"/>
      <c r="AW46" s="203"/>
    </row>
    <row r="47" spans="1:49" ht="15.75">
      <c r="A47" s="462" t="s">
        <v>176</v>
      </c>
      <c r="B47" s="420"/>
      <c r="C47" s="274">
        <v>1617.24</v>
      </c>
      <c r="D47" s="141"/>
      <c r="E47" s="352">
        <v>600</v>
      </c>
      <c r="F47" s="129"/>
      <c r="G47" s="269">
        <f t="shared" si="0"/>
        <v>0.3710024486161609</v>
      </c>
      <c r="H47" s="59"/>
      <c r="I47" s="267">
        <v>0.94</v>
      </c>
      <c r="J47" s="59"/>
      <c r="K47" s="176">
        <f t="shared" si="1"/>
        <v>1720.4680851063831</v>
      </c>
      <c r="L47" s="129"/>
      <c r="M47" s="125"/>
      <c r="N47" s="129"/>
      <c r="P47" s="136" t="s">
        <v>105</v>
      </c>
      <c r="Q47" s="136"/>
      <c r="R47" s="136"/>
      <c r="S47" s="136"/>
      <c r="T47" s="136"/>
      <c r="U47" s="136"/>
      <c r="V47" s="136"/>
      <c r="W47" s="136"/>
      <c r="X47" s="136"/>
      <c r="Y47" s="136"/>
      <c r="Z47" s="135"/>
      <c r="AA47" s="135"/>
      <c r="AC47" s="203"/>
      <c r="AD47" s="203"/>
      <c r="AE47" s="277"/>
      <c r="AF47" s="277"/>
      <c r="AG47" s="364"/>
      <c r="AH47" s="277"/>
      <c r="AI47" s="277"/>
      <c r="AJ47" s="277"/>
      <c r="AK47" s="277"/>
      <c r="AL47" s="203"/>
      <c r="AM47" s="203"/>
      <c r="AN47" s="278"/>
      <c r="AO47" s="277"/>
      <c r="AP47" s="277"/>
      <c r="AQ47" s="277"/>
      <c r="AR47" s="277"/>
      <c r="AS47" s="277"/>
      <c r="AT47" s="203"/>
      <c r="AU47" s="203"/>
      <c r="AV47" s="203"/>
      <c r="AW47" s="203"/>
    </row>
    <row r="48" spans="1:49" ht="15.75" thickBot="1">
      <c r="A48" s="421" t="s">
        <v>177</v>
      </c>
      <c r="B48" s="422"/>
      <c r="C48" s="353">
        <f>SUM(C24:C47)</f>
        <v>49241.34999999828</v>
      </c>
      <c r="D48" s="290"/>
      <c r="E48" s="327">
        <f>SUM(E24:E47)</f>
        <v>25000</v>
      </c>
      <c r="F48" s="130"/>
      <c r="G48" s="269">
        <f t="shared" si="0"/>
        <v>0.5077033834369056</v>
      </c>
      <c r="H48" s="59"/>
      <c r="I48" s="267">
        <v>0.9</v>
      </c>
      <c r="J48" s="59"/>
      <c r="K48" s="176">
        <f t="shared" si="1"/>
        <v>54712.6111111092</v>
      </c>
      <c r="L48" s="129"/>
      <c r="M48" s="126"/>
      <c r="N48" s="130"/>
      <c r="AC48" s="203"/>
      <c r="AD48" s="203"/>
      <c r="AE48" s="277"/>
      <c r="AF48" s="277"/>
      <c r="AG48" s="364"/>
      <c r="AH48" s="277"/>
      <c r="AI48" s="277"/>
      <c r="AJ48" s="277"/>
      <c r="AK48" s="277"/>
      <c r="AL48" s="203"/>
      <c r="AM48" s="203"/>
      <c r="AN48" s="278"/>
      <c r="AO48" s="277"/>
      <c r="AP48" s="277"/>
      <c r="AQ48" s="277"/>
      <c r="AR48" s="277"/>
      <c r="AS48" s="277"/>
      <c r="AT48" s="203"/>
      <c r="AU48" s="203"/>
      <c r="AV48" s="203"/>
      <c r="AW48" s="203"/>
    </row>
    <row r="49" spans="1:49" ht="15.75" thickTop="1">
      <c r="A49" s="423"/>
      <c r="B49" s="423"/>
      <c r="O49" s="71" t="s">
        <v>109</v>
      </c>
      <c r="P49" s="48"/>
      <c r="Q49" s="71" t="s">
        <v>102</v>
      </c>
      <c r="R49" s="48"/>
      <c r="S49" s="53" t="s">
        <v>209</v>
      </c>
      <c r="T49" s="48"/>
      <c r="U49" s="53" t="s">
        <v>211</v>
      </c>
      <c r="V49" s="48"/>
      <c r="W49" s="53" t="s">
        <v>213</v>
      </c>
      <c r="X49" s="54"/>
      <c r="Y49" s="48"/>
      <c r="Z49" s="53"/>
      <c r="AA49" s="48"/>
      <c r="AC49" s="203"/>
      <c r="AD49" s="203"/>
      <c r="AE49" s="277"/>
      <c r="AF49" s="277"/>
      <c r="AG49" s="364"/>
      <c r="AH49" s="277"/>
      <c r="AI49" s="277"/>
      <c r="AJ49" s="277"/>
      <c r="AK49" s="277"/>
      <c r="AL49" s="203"/>
      <c r="AM49" s="203"/>
      <c r="AN49" s="278"/>
      <c r="AO49" s="277"/>
      <c r="AP49" s="277"/>
      <c r="AQ49" s="277"/>
      <c r="AR49" s="277"/>
      <c r="AS49" s="277"/>
      <c r="AT49" s="203"/>
      <c r="AU49" s="203"/>
      <c r="AV49" s="203"/>
      <c r="AW49" s="203"/>
    </row>
    <row r="50" spans="1:49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49"/>
      <c r="P50" s="50"/>
      <c r="Q50" s="49" t="s">
        <v>110</v>
      </c>
      <c r="R50" s="50"/>
      <c r="S50" s="49" t="s">
        <v>210</v>
      </c>
      <c r="T50" s="50"/>
      <c r="U50" s="49" t="s">
        <v>212</v>
      </c>
      <c r="V50" s="50"/>
      <c r="W50" s="49" t="s">
        <v>214</v>
      </c>
      <c r="X50" s="3"/>
      <c r="Y50" s="50"/>
      <c r="Z50" s="49" t="s">
        <v>217</v>
      </c>
      <c r="AA50" s="50"/>
      <c r="AC50" s="203"/>
      <c r="AD50" s="203"/>
      <c r="AE50" s="277"/>
      <c r="AF50" s="277"/>
      <c r="AG50" s="364"/>
      <c r="AH50" s="277"/>
      <c r="AI50" s="277"/>
      <c r="AJ50" s="277"/>
      <c r="AK50" s="277"/>
      <c r="AL50" s="203"/>
      <c r="AM50" s="203"/>
      <c r="AN50" s="278"/>
      <c r="AO50" s="277"/>
      <c r="AP50" s="277"/>
      <c r="AQ50" s="277"/>
      <c r="AR50" s="277"/>
      <c r="AS50" s="277"/>
      <c r="AT50" s="203"/>
      <c r="AU50" s="203"/>
      <c r="AV50" s="203"/>
      <c r="AW50" s="203"/>
    </row>
    <row r="51" spans="1:49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49"/>
      <c r="P51" s="50"/>
      <c r="Q51" s="49"/>
      <c r="R51" s="50"/>
      <c r="S51" s="49"/>
      <c r="T51" s="50"/>
      <c r="U51" s="49"/>
      <c r="V51" s="50"/>
      <c r="W51" s="49" t="s">
        <v>215</v>
      </c>
      <c r="X51" s="3"/>
      <c r="Y51" s="50"/>
      <c r="Z51" s="49"/>
      <c r="AA51" s="50"/>
      <c r="AC51" s="203"/>
      <c r="AD51" s="203"/>
      <c r="AE51" s="277"/>
      <c r="AF51" s="277"/>
      <c r="AG51" s="364"/>
      <c r="AH51" s="277"/>
      <c r="AI51" s="277"/>
      <c r="AJ51" s="277"/>
      <c r="AK51" s="277"/>
      <c r="AL51" s="203"/>
      <c r="AM51" s="203"/>
      <c r="AN51" s="278"/>
      <c r="AO51" s="277"/>
      <c r="AP51" s="277"/>
      <c r="AQ51" s="277"/>
      <c r="AR51" s="277"/>
      <c r="AS51" s="277"/>
      <c r="AT51" s="203"/>
      <c r="AU51" s="203"/>
      <c r="AV51" s="203"/>
      <c r="AW51" s="203"/>
    </row>
    <row r="52" spans="1:49" ht="15">
      <c r="A52" s="132"/>
      <c r="B52" s="133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15"/>
      <c r="N52" s="115"/>
      <c r="O52" s="51"/>
      <c r="P52" s="52"/>
      <c r="Q52" s="51"/>
      <c r="R52" s="52"/>
      <c r="S52" s="51"/>
      <c r="T52" s="52"/>
      <c r="U52" s="51"/>
      <c r="V52" s="52"/>
      <c r="W52" s="51" t="s">
        <v>216</v>
      </c>
      <c r="X52" s="55"/>
      <c r="Y52" s="52"/>
      <c r="Z52" s="51"/>
      <c r="AA52" s="52"/>
      <c r="AC52" s="203"/>
      <c r="AD52" s="203"/>
      <c r="AE52" s="277"/>
      <c r="AF52" s="277"/>
      <c r="AG52" s="364"/>
      <c r="AH52" s="277"/>
      <c r="AI52" s="277"/>
      <c r="AJ52" s="277"/>
      <c r="AK52" s="277"/>
      <c r="AL52" s="203"/>
      <c r="AM52" s="203"/>
      <c r="AN52" s="278"/>
      <c r="AO52" s="277"/>
      <c r="AP52" s="277"/>
      <c r="AQ52" s="277"/>
      <c r="AR52" s="277"/>
      <c r="AS52" s="277"/>
      <c r="AT52" s="203"/>
      <c r="AU52" s="203"/>
      <c r="AV52" s="203"/>
      <c r="AW52" s="203"/>
    </row>
    <row r="53" spans="1:49" ht="15">
      <c r="A53" s="133"/>
      <c r="B53" s="133"/>
      <c r="C53" s="72"/>
      <c r="D53" s="3"/>
      <c r="E53" s="3"/>
      <c r="F53" s="3"/>
      <c r="G53" s="134"/>
      <c r="H53" s="134"/>
      <c r="I53" s="134"/>
      <c r="J53" s="134"/>
      <c r="K53" s="134"/>
      <c r="L53" s="134"/>
      <c r="M53" s="115"/>
      <c r="N53" s="115"/>
      <c r="O53" s="396" t="s">
        <v>262</v>
      </c>
      <c r="P53" s="397"/>
      <c r="Q53" s="61"/>
      <c r="R53" s="142">
        <v>0.4</v>
      </c>
      <c r="S53" s="396">
        <v>280</v>
      </c>
      <c r="T53" s="397"/>
      <c r="U53" s="61"/>
      <c r="V53" s="59"/>
      <c r="W53" s="61"/>
      <c r="X53" s="62"/>
      <c r="Y53" s="59"/>
      <c r="Z53" s="61"/>
      <c r="AA53" s="59"/>
      <c r="AC53" s="203"/>
      <c r="AD53" s="203"/>
      <c r="AE53" s="277"/>
      <c r="AF53" s="277"/>
      <c r="AG53" s="364"/>
      <c r="AH53" s="277"/>
      <c r="AI53" s="277"/>
      <c r="AJ53" s="277"/>
      <c r="AK53" s="277"/>
      <c r="AL53" s="203"/>
      <c r="AM53" s="203"/>
      <c r="AN53" s="278"/>
      <c r="AO53" s="277"/>
      <c r="AP53" s="277"/>
      <c r="AQ53" s="277"/>
      <c r="AR53" s="277"/>
      <c r="AS53" s="277"/>
      <c r="AT53" s="203"/>
      <c r="AU53" s="203"/>
      <c r="AV53" s="203"/>
      <c r="AW53" s="203"/>
    </row>
    <row r="54" spans="4:49" ht="15">
      <c r="D54" t="s">
        <v>178</v>
      </c>
      <c r="O54" s="396" t="s">
        <v>262</v>
      </c>
      <c r="P54" s="397"/>
      <c r="Q54" s="61"/>
      <c r="R54" s="142">
        <v>0.4</v>
      </c>
      <c r="S54" s="396">
        <v>300</v>
      </c>
      <c r="T54" s="397"/>
      <c r="U54" s="61"/>
      <c r="V54" s="59"/>
      <c r="W54" s="61"/>
      <c r="X54" s="62"/>
      <c r="Y54" s="59"/>
      <c r="Z54" s="61"/>
      <c r="AA54" s="59"/>
      <c r="AC54" s="203"/>
      <c r="AD54" s="203"/>
      <c r="AE54" s="277"/>
      <c r="AF54" s="277"/>
      <c r="AG54" s="364"/>
      <c r="AH54" s="277"/>
      <c r="AI54" s="277"/>
      <c r="AJ54" s="277"/>
      <c r="AK54" s="277"/>
      <c r="AL54" s="203"/>
      <c r="AM54" s="203"/>
      <c r="AN54" s="278"/>
      <c r="AO54" s="277"/>
      <c r="AP54" s="277"/>
      <c r="AQ54" s="277"/>
      <c r="AR54" s="277"/>
      <c r="AS54" s="277"/>
      <c r="AT54" s="203"/>
      <c r="AU54" s="203"/>
      <c r="AV54" s="203"/>
      <c r="AW54" s="203"/>
    </row>
    <row r="55" spans="15:49" ht="15">
      <c r="O55" s="396" t="s">
        <v>262</v>
      </c>
      <c r="P55" s="397"/>
      <c r="Q55" s="61"/>
      <c r="R55" s="142">
        <v>0.4</v>
      </c>
      <c r="S55" s="396">
        <v>180</v>
      </c>
      <c r="T55" s="397"/>
      <c r="U55" s="61"/>
      <c r="V55" s="59"/>
      <c r="W55" s="61"/>
      <c r="X55" s="62"/>
      <c r="Y55" s="59"/>
      <c r="Z55" s="61"/>
      <c r="AA55" s="59"/>
      <c r="AC55" s="203"/>
      <c r="AD55" s="203"/>
      <c r="AE55" s="277"/>
      <c r="AF55" s="277"/>
      <c r="AG55" s="364"/>
      <c r="AH55" s="277"/>
      <c r="AI55" s="277"/>
      <c r="AJ55" s="277"/>
      <c r="AK55" s="277"/>
      <c r="AL55" s="203"/>
      <c r="AM55" s="203"/>
      <c r="AN55" s="278"/>
      <c r="AO55" s="277"/>
      <c r="AP55" s="277"/>
      <c r="AQ55" s="277"/>
      <c r="AR55" s="277"/>
      <c r="AS55" s="277"/>
      <c r="AT55" s="203"/>
      <c r="AU55" s="203"/>
      <c r="AV55" s="203"/>
      <c r="AW55" s="203"/>
    </row>
    <row r="56" spans="1:49" ht="15">
      <c r="A56" s="464" t="s">
        <v>62</v>
      </c>
      <c r="B56" s="465"/>
      <c r="C56" s="400" t="s">
        <v>179</v>
      </c>
      <c r="D56" s="401"/>
      <c r="E56" s="401"/>
      <c r="F56" s="463"/>
      <c r="G56" s="400" t="s">
        <v>180</v>
      </c>
      <c r="H56" s="401"/>
      <c r="I56" s="401"/>
      <c r="J56" s="401"/>
      <c r="K56" s="401"/>
      <c r="L56" s="463"/>
      <c r="M56" s="467" t="s">
        <v>278</v>
      </c>
      <c r="N56" s="468"/>
      <c r="O56" s="396" t="s">
        <v>262</v>
      </c>
      <c r="P56" s="397"/>
      <c r="Q56" s="61"/>
      <c r="R56" s="142">
        <v>0.4</v>
      </c>
      <c r="S56" s="396">
        <v>210</v>
      </c>
      <c r="T56" s="397"/>
      <c r="U56" s="61"/>
      <c r="V56" s="59"/>
      <c r="W56" s="61"/>
      <c r="X56" s="62"/>
      <c r="Y56" s="59"/>
      <c r="Z56" s="61"/>
      <c r="AA56" s="59"/>
      <c r="AC56" s="203"/>
      <c r="AD56" s="203"/>
      <c r="AE56" s="277"/>
      <c r="AF56" s="277"/>
      <c r="AG56" s="364"/>
      <c r="AH56" s="277"/>
      <c r="AI56" s="277"/>
      <c r="AJ56" s="277"/>
      <c r="AK56" s="277"/>
      <c r="AL56" s="203"/>
      <c r="AM56" s="203"/>
      <c r="AN56" s="278"/>
      <c r="AO56" s="277"/>
      <c r="AP56" s="277"/>
      <c r="AQ56" s="277"/>
      <c r="AR56" s="277"/>
      <c r="AS56" s="277"/>
      <c r="AT56" s="203"/>
      <c r="AU56" s="203"/>
      <c r="AV56" s="203"/>
      <c r="AW56" s="203"/>
    </row>
    <row r="57" spans="1:49" ht="15">
      <c r="A57" s="466"/>
      <c r="B57" s="465"/>
      <c r="C57" s="144" t="s">
        <v>184</v>
      </c>
      <c r="D57" s="76"/>
      <c r="E57" s="74" t="s">
        <v>185</v>
      </c>
      <c r="F57" s="76"/>
      <c r="G57" s="400" t="s">
        <v>181</v>
      </c>
      <c r="H57" s="463"/>
      <c r="I57" s="400" t="s">
        <v>182</v>
      </c>
      <c r="J57" s="463"/>
      <c r="K57" s="400" t="s">
        <v>183</v>
      </c>
      <c r="L57" s="463"/>
      <c r="M57" s="467"/>
      <c r="N57" s="468"/>
      <c r="O57" s="396" t="s">
        <v>262</v>
      </c>
      <c r="P57" s="397"/>
      <c r="Q57" s="61"/>
      <c r="R57" s="142">
        <v>0.4</v>
      </c>
      <c r="S57" s="396">
        <v>340</v>
      </c>
      <c r="T57" s="397"/>
      <c r="U57" s="61"/>
      <c r="V57" s="59"/>
      <c r="W57" s="61"/>
      <c r="X57" s="62"/>
      <c r="Y57" s="59"/>
      <c r="Z57" s="61"/>
      <c r="AA57" s="59"/>
      <c r="AC57" s="203"/>
      <c r="AD57" s="203"/>
      <c r="AE57" s="277"/>
      <c r="AF57" s="277"/>
      <c r="AG57" s="364"/>
      <c r="AH57" s="277"/>
      <c r="AI57" s="277"/>
      <c r="AJ57" s="277"/>
      <c r="AK57" s="277"/>
      <c r="AL57" s="203"/>
      <c r="AM57" s="203"/>
      <c r="AN57" s="278"/>
      <c r="AO57" s="277"/>
      <c r="AP57" s="277"/>
      <c r="AQ57" s="277"/>
      <c r="AR57" s="277"/>
      <c r="AS57" s="277"/>
      <c r="AT57" s="203"/>
      <c r="AU57" s="203"/>
      <c r="AV57" s="203"/>
      <c r="AW57" s="203"/>
    </row>
    <row r="58" spans="1:49" ht="15">
      <c r="A58" s="400" t="s">
        <v>63</v>
      </c>
      <c r="B58" s="463"/>
      <c r="C58" s="243">
        <f>C24+C25+C26+C27+C28+C29+C30+C31</f>
        <v>13751.619999998547</v>
      </c>
      <c r="D58" s="59"/>
      <c r="E58" s="243">
        <f>E24+E25+E26+E27+E28+E29+E30+E31</f>
        <v>5600</v>
      </c>
      <c r="F58" s="59"/>
      <c r="G58" s="291">
        <f>C58/8</f>
        <v>1718.9524999998184</v>
      </c>
      <c r="H58" s="266"/>
      <c r="I58" s="215">
        <f>E58/8</f>
        <v>700</v>
      </c>
      <c r="J58" s="59"/>
      <c r="K58" s="61">
        <v>1856</v>
      </c>
      <c r="L58" s="59"/>
      <c r="M58" s="267"/>
      <c r="N58" s="246">
        <f>G58/K58</f>
        <v>0.9261597521550746</v>
      </c>
      <c r="O58" s="396" t="s">
        <v>262</v>
      </c>
      <c r="P58" s="397"/>
      <c r="Q58" s="61"/>
      <c r="R58" s="142">
        <v>0.4</v>
      </c>
      <c r="S58" s="396">
        <v>140</v>
      </c>
      <c r="T58" s="397"/>
      <c r="U58" s="61"/>
      <c r="V58" s="59"/>
      <c r="W58" s="61"/>
      <c r="X58" s="62"/>
      <c r="Y58" s="59"/>
      <c r="Z58" s="61"/>
      <c r="AA58" s="59"/>
      <c r="AC58" s="203"/>
      <c r="AD58" s="203"/>
      <c r="AE58" s="277"/>
      <c r="AF58" s="277"/>
      <c r="AG58" s="364"/>
      <c r="AH58" s="277"/>
      <c r="AI58" s="277"/>
      <c r="AJ58" s="277"/>
      <c r="AK58" s="277"/>
      <c r="AL58" s="203"/>
      <c r="AM58" s="203"/>
      <c r="AN58" s="323"/>
      <c r="AO58" s="277"/>
      <c r="AP58" s="277"/>
      <c r="AQ58" s="277"/>
      <c r="AR58" s="277"/>
      <c r="AS58" s="277"/>
      <c r="AT58" s="203"/>
      <c r="AU58" s="203"/>
      <c r="AV58" s="203"/>
      <c r="AW58" s="203"/>
    </row>
    <row r="59" spans="1:49" ht="15">
      <c r="A59" s="400" t="s">
        <v>186</v>
      </c>
      <c r="B59" s="463"/>
      <c r="C59" s="243">
        <f>C32+C33+C34+C35+C36+C37+C38+C39</f>
        <v>20750.12999999892</v>
      </c>
      <c r="D59" s="174"/>
      <c r="E59" s="243">
        <f>E32+E33+E34+E35+E36+E37+E38+E39</f>
        <v>11600</v>
      </c>
      <c r="F59" s="59"/>
      <c r="G59" s="291">
        <f>C59/8</f>
        <v>2593.766249999865</v>
      </c>
      <c r="H59" s="266"/>
      <c r="I59" s="215">
        <f>E59/8</f>
        <v>1450</v>
      </c>
      <c r="J59" s="59"/>
      <c r="K59" s="61">
        <v>2972</v>
      </c>
      <c r="L59" s="59"/>
      <c r="M59" s="267"/>
      <c r="N59" s="246">
        <f>G59/K59</f>
        <v>0.8727342698519062</v>
      </c>
      <c r="O59" s="396" t="s">
        <v>262</v>
      </c>
      <c r="P59" s="397"/>
      <c r="Q59" s="61"/>
      <c r="R59" s="142">
        <v>0.4</v>
      </c>
      <c r="S59" s="396">
        <v>300</v>
      </c>
      <c r="T59" s="397"/>
      <c r="U59" s="61"/>
      <c r="V59" s="59"/>
      <c r="W59" s="61"/>
      <c r="X59" s="62"/>
      <c r="Y59" s="59"/>
      <c r="Z59" s="61"/>
      <c r="AA59" s="59"/>
      <c r="AC59" s="203"/>
      <c r="AD59" s="203"/>
      <c r="AE59" s="203"/>
      <c r="AF59" s="203"/>
      <c r="AG59" s="203"/>
      <c r="AH59" s="277"/>
      <c r="AI59" s="203"/>
      <c r="AJ59" s="203"/>
      <c r="AK59" s="203"/>
      <c r="AL59" s="203"/>
      <c r="AM59" s="203"/>
      <c r="AN59" s="3"/>
      <c r="AO59" s="203"/>
      <c r="AP59" s="203"/>
      <c r="AQ59" s="203"/>
      <c r="AR59" s="203"/>
      <c r="AS59" s="203"/>
      <c r="AT59" s="203"/>
      <c r="AU59" s="203"/>
      <c r="AV59" s="203"/>
      <c r="AW59" s="203"/>
    </row>
    <row r="60" spans="1:49" ht="15">
      <c r="A60" s="400" t="s">
        <v>187</v>
      </c>
      <c r="B60" s="463"/>
      <c r="C60" s="243">
        <f>C40+C41+C42+C43+C44+C45+C46+C47</f>
        <v>14739.600000000815</v>
      </c>
      <c r="D60" s="59"/>
      <c r="E60" s="243">
        <f>E40+E41+E42+E43+E44+E45+E46+E47</f>
        <v>7800</v>
      </c>
      <c r="F60" s="59"/>
      <c r="G60" s="291">
        <f>C60/8</f>
        <v>1842.450000000102</v>
      </c>
      <c r="H60" s="266"/>
      <c r="I60" s="215">
        <f>E60/8</f>
        <v>975</v>
      </c>
      <c r="J60" s="59"/>
      <c r="K60" s="61">
        <v>2085</v>
      </c>
      <c r="L60" s="59"/>
      <c r="M60" s="267"/>
      <c r="N60" s="246">
        <f>G60/K60</f>
        <v>0.8836690647482504</v>
      </c>
      <c r="O60" s="396"/>
      <c r="P60" s="397"/>
      <c r="Q60" s="61"/>
      <c r="R60" s="59"/>
      <c r="S60" s="396">
        <v>1750</v>
      </c>
      <c r="T60" s="397"/>
      <c r="U60" s="61"/>
      <c r="V60" s="59"/>
      <c r="W60" s="61"/>
      <c r="X60" s="62"/>
      <c r="Y60" s="59"/>
      <c r="Z60" s="61"/>
      <c r="AA60" s="59"/>
      <c r="AC60" s="203"/>
      <c r="AD60" s="203"/>
      <c r="AE60" s="203"/>
      <c r="AF60" s="203"/>
      <c r="AG60" s="203"/>
      <c r="AH60" s="277"/>
      <c r="AI60" s="203"/>
      <c r="AJ60" s="203"/>
      <c r="AK60" s="203"/>
      <c r="AL60" s="203"/>
      <c r="AM60" s="203"/>
      <c r="AN60" s="3"/>
      <c r="AO60" s="203"/>
      <c r="AP60" s="203"/>
      <c r="AQ60" s="203"/>
      <c r="AR60" s="203"/>
      <c r="AS60" s="203"/>
      <c r="AT60" s="203"/>
      <c r="AU60" s="203"/>
      <c r="AV60" s="203"/>
      <c r="AW60" s="203"/>
    </row>
    <row r="61" spans="1:49" ht="15">
      <c r="A61" s="400" t="s">
        <v>188</v>
      </c>
      <c r="B61" s="463"/>
      <c r="C61" s="243">
        <f>C58+C59+C60</f>
        <v>49241.34999999828</v>
      </c>
      <c r="D61" s="174"/>
      <c r="E61" s="243">
        <f>E58+E59+E60</f>
        <v>25000</v>
      </c>
      <c r="F61" s="59"/>
      <c r="G61" s="291">
        <f>C61/24</f>
        <v>2051.722916666595</v>
      </c>
      <c r="H61" s="266"/>
      <c r="I61" s="291">
        <f>E61/24</f>
        <v>1041.6666666666667</v>
      </c>
      <c r="J61" s="174"/>
      <c r="K61" s="61">
        <v>2301</v>
      </c>
      <c r="L61" s="59"/>
      <c r="M61" s="267"/>
      <c r="N61" s="246">
        <f>G61/K61</f>
        <v>0.8916657612631879</v>
      </c>
      <c r="O61" s="61"/>
      <c r="P61" s="59"/>
      <c r="Q61" s="61"/>
      <c r="R61" s="59"/>
      <c r="S61" s="61"/>
      <c r="T61" s="59"/>
      <c r="U61" s="61"/>
      <c r="V61" s="59"/>
      <c r="W61" s="61"/>
      <c r="X61" s="62"/>
      <c r="Y61" s="59"/>
      <c r="Z61" s="61"/>
      <c r="AA61" s="59"/>
      <c r="AC61" s="203"/>
      <c r="AD61" s="203"/>
      <c r="AE61" s="203"/>
      <c r="AF61" s="203"/>
      <c r="AG61" s="203"/>
      <c r="AH61" s="277"/>
      <c r="AI61" s="203"/>
      <c r="AJ61" s="203"/>
      <c r="AK61" s="203"/>
      <c r="AL61" s="203"/>
      <c r="AM61" s="203"/>
      <c r="AN61" s="3"/>
      <c r="AO61" s="203"/>
      <c r="AP61" s="203"/>
      <c r="AQ61" s="203"/>
      <c r="AR61" s="203"/>
      <c r="AS61" s="203"/>
      <c r="AT61" s="203"/>
      <c r="AU61" s="203"/>
      <c r="AV61" s="203"/>
      <c r="AW61" s="203"/>
    </row>
    <row r="62" spans="1:27" ht="12.75">
      <c r="A62" s="61"/>
      <c r="B62" s="62"/>
      <c r="C62" s="62"/>
      <c r="D62" s="62"/>
      <c r="E62" s="265"/>
      <c r="F62" s="62"/>
      <c r="G62" s="62"/>
      <c r="H62" s="62"/>
      <c r="I62" s="62"/>
      <c r="J62" s="62"/>
      <c r="K62" s="62"/>
      <c r="L62" s="62"/>
      <c r="M62" s="62"/>
      <c r="N62" s="59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</row>
    <row r="63" spans="15:27" ht="12.75"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5:27" ht="12.75"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2.75">
      <c r="A65" s="100"/>
      <c r="O65" s="438"/>
      <c r="P65" s="438"/>
      <c r="Q65" s="3"/>
      <c r="R65" s="72"/>
      <c r="S65" s="438"/>
      <c r="T65" s="438"/>
      <c r="U65" s="3"/>
      <c r="V65" s="3"/>
      <c r="W65" s="3"/>
      <c r="X65" s="3"/>
      <c r="Y65" s="3"/>
      <c r="Z65" s="3"/>
      <c r="AA65" s="3"/>
    </row>
    <row r="66" spans="3:27" ht="12.75">
      <c r="C66" s="1"/>
      <c r="K66" s="1"/>
      <c r="O66" s="438"/>
      <c r="P66" s="438"/>
      <c r="Q66" s="3"/>
      <c r="R66" s="72"/>
      <c r="S66" s="438"/>
      <c r="T66" s="438"/>
      <c r="U66" s="3"/>
      <c r="V66" s="3"/>
      <c r="W66" s="3"/>
      <c r="X66" s="3"/>
      <c r="Y66" s="3"/>
      <c r="Z66" s="3"/>
      <c r="AA66" s="3"/>
    </row>
    <row r="67" spans="15:27" ht="12.75">
      <c r="O67" s="438"/>
      <c r="P67" s="438"/>
      <c r="Q67" s="3"/>
      <c r="R67" s="72"/>
      <c r="S67" s="438"/>
      <c r="T67" s="438"/>
      <c r="U67" s="3"/>
      <c r="V67" s="3"/>
      <c r="W67" s="3"/>
      <c r="X67" s="3"/>
      <c r="Y67" s="3"/>
      <c r="Z67" s="3"/>
      <c r="AA67" s="3"/>
    </row>
    <row r="68" spans="1:27" ht="12.75">
      <c r="A68" s="100" t="s">
        <v>189</v>
      </c>
      <c r="H68" t="s">
        <v>192</v>
      </c>
      <c r="O68" s="438"/>
      <c r="P68" s="438"/>
      <c r="Q68" s="3"/>
      <c r="R68" s="72"/>
      <c r="S68" s="438"/>
      <c r="T68" s="438"/>
      <c r="U68" s="3"/>
      <c r="V68" s="3"/>
      <c r="W68" s="3"/>
      <c r="X68" s="3"/>
      <c r="Y68" s="3"/>
      <c r="Z68" s="3"/>
      <c r="AA68" s="3"/>
    </row>
    <row r="69" spans="3:27" ht="12.75">
      <c r="C69" s="1" t="s">
        <v>190</v>
      </c>
      <c r="K69" s="1" t="s">
        <v>191</v>
      </c>
      <c r="O69" s="438"/>
      <c r="P69" s="438"/>
      <c r="Q69" s="3"/>
      <c r="R69" s="72"/>
      <c r="S69" s="438"/>
      <c r="T69" s="438"/>
      <c r="U69" s="3"/>
      <c r="V69" s="3"/>
      <c r="W69" s="3"/>
      <c r="X69" s="3"/>
      <c r="Y69" s="3"/>
      <c r="Z69" s="3"/>
      <c r="AA69" s="3"/>
    </row>
    <row r="70" spans="15:27" ht="12.75">
      <c r="O70" s="438"/>
      <c r="P70" s="438"/>
      <c r="Q70" s="3"/>
      <c r="R70" s="72"/>
      <c r="S70" s="438"/>
      <c r="T70" s="438"/>
      <c r="U70" s="3"/>
      <c r="V70" s="3"/>
      <c r="W70" s="3"/>
      <c r="X70" s="3"/>
      <c r="Y70" s="3"/>
      <c r="Z70" s="3"/>
      <c r="AA70" s="3"/>
    </row>
    <row r="71" spans="15:27" ht="12.75">
      <c r="O71" s="438"/>
      <c r="P71" s="438"/>
      <c r="Q71" s="3"/>
      <c r="R71" s="72"/>
      <c r="S71" s="438"/>
      <c r="T71" s="438"/>
      <c r="U71" s="3"/>
      <c r="V71" s="3"/>
      <c r="W71" s="3"/>
      <c r="X71" s="3"/>
      <c r="Y71" s="3"/>
      <c r="Z71" s="3"/>
      <c r="AA71" s="3"/>
    </row>
    <row r="72" spans="15:27" ht="12.75">
      <c r="O72" s="438"/>
      <c r="P72" s="438"/>
      <c r="Q72" s="3"/>
      <c r="R72" s="3"/>
      <c r="S72" s="438"/>
      <c r="T72" s="438"/>
      <c r="U72" s="3"/>
      <c r="V72" s="3"/>
      <c r="W72" s="3"/>
      <c r="X72" s="3"/>
      <c r="Y72" s="3"/>
      <c r="Z72" s="3"/>
      <c r="AA72" s="3"/>
    </row>
    <row r="73" spans="15:27" ht="12.75"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8" ht="12.75">
      <c r="A78" s="100"/>
    </row>
    <row r="79" spans="3:11" ht="12.75">
      <c r="C79" s="1"/>
      <c r="K79" s="1"/>
    </row>
    <row r="81" spans="15:42" ht="15"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8"/>
      <c r="AF81" s="138"/>
      <c r="AG81" s="138"/>
      <c r="AH81" s="138"/>
      <c r="AI81" s="138"/>
      <c r="AJ81" s="138"/>
      <c r="AK81" s="138"/>
      <c r="AL81" s="138"/>
      <c r="AM81" s="138"/>
      <c r="AN81" s="138"/>
      <c r="AO81" s="138"/>
      <c r="AP81" s="3"/>
    </row>
    <row r="82" spans="1:44" ht="15.75">
      <c r="A82" t="s">
        <v>0</v>
      </c>
      <c r="I82" s="5" t="s">
        <v>274</v>
      </c>
      <c r="J82" s="5"/>
      <c r="K82" s="5"/>
      <c r="L82" s="5"/>
      <c r="M82" s="5"/>
      <c r="N82" s="5"/>
      <c r="O82" s="135" t="s">
        <v>193</v>
      </c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8"/>
      <c r="AC82" s="138"/>
      <c r="AD82" s="138"/>
      <c r="AE82" s="138"/>
      <c r="AF82" s="138"/>
      <c r="AG82" s="138"/>
      <c r="AH82" s="138"/>
      <c r="AI82" s="138"/>
      <c r="AJ82" s="138"/>
      <c r="AK82" s="138"/>
      <c r="AL82" s="138"/>
      <c r="AM82" s="138"/>
      <c r="AN82" s="138"/>
      <c r="AO82" s="138"/>
      <c r="AP82" s="3"/>
      <c r="AR82" s="103"/>
    </row>
    <row r="83" spans="1:44" ht="15">
      <c r="A83" s="1" t="s">
        <v>301</v>
      </c>
      <c r="G83" s="111"/>
      <c r="I83" s="5" t="s">
        <v>279</v>
      </c>
      <c r="J83" s="5"/>
      <c r="K83" s="5"/>
      <c r="L83" s="5"/>
      <c r="M83" s="5"/>
      <c r="N83" s="5"/>
      <c r="O83" s="135" t="s">
        <v>194</v>
      </c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8"/>
      <c r="AC83" s="138"/>
      <c r="AD83" s="138"/>
      <c r="AE83" s="138"/>
      <c r="AF83" s="138"/>
      <c r="AG83" s="138"/>
      <c r="AH83" s="138"/>
      <c r="AI83" s="138"/>
      <c r="AJ83" s="138"/>
      <c r="AK83" s="138"/>
      <c r="AL83" s="138"/>
      <c r="AM83" s="138"/>
      <c r="AN83" s="138"/>
      <c r="AO83" s="138"/>
      <c r="AP83" s="3"/>
      <c r="AR83" s="103"/>
    </row>
    <row r="84" spans="1:44" ht="15">
      <c r="A84" s="4"/>
      <c r="B84" s="4"/>
      <c r="C84" s="4"/>
      <c r="D84" s="4"/>
      <c r="E84" s="4"/>
      <c r="O84" s="135"/>
      <c r="P84" s="135" t="s">
        <v>195</v>
      </c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8"/>
      <c r="AC84" s="138"/>
      <c r="AD84" s="138"/>
      <c r="AE84" s="138"/>
      <c r="AF84" s="138"/>
      <c r="AG84" s="138"/>
      <c r="AH84" s="138"/>
      <c r="AI84" s="138"/>
      <c r="AJ84" s="138"/>
      <c r="AK84" s="138"/>
      <c r="AL84" s="138"/>
      <c r="AM84" s="138"/>
      <c r="AN84" s="138"/>
      <c r="AO84" s="138"/>
      <c r="AP84" s="3"/>
      <c r="AR84" s="103"/>
    </row>
    <row r="85" spans="1:44" ht="15">
      <c r="A85" s="5" t="s">
        <v>1</v>
      </c>
      <c r="B85" s="5"/>
      <c r="C85" s="5"/>
      <c r="D85" s="5"/>
      <c r="E85" s="5"/>
      <c r="I85" t="s">
        <v>123</v>
      </c>
      <c r="O85" s="135"/>
      <c r="P85" s="135" t="s">
        <v>196</v>
      </c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138"/>
      <c r="AN85" s="138"/>
      <c r="AO85" s="138"/>
      <c r="AP85" s="3"/>
      <c r="AR85" s="103"/>
    </row>
    <row r="86" spans="1:44" ht="15">
      <c r="A86" s="5" t="s">
        <v>2</v>
      </c>
      <c r="B86" s="5"/>
      <c r="C86" s="5"/>
      <c r="D86" s="5"/>
      <c r="E86" s="5"/>
      <c r="I86" t="s">
        <v>312</v>
      </c>
      <c r="O86" s="135" t="s">
        <v>283</v>
      </c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  <c r="AA86" s="135"/>
      <c r="AB86" s="138"/>
      <c r="AC86" s="138"/>
      <c r="AD86" s="138"/>
      <c r="AE86" s="138"/>
      <c r="AF86" s="138"/>
      <c r="AG86" s="138"/>
      <c r="AH86" s="138"/>
      <c r="AI86" s="138"/>
      <c r="AJ86" s="138"/>
      <c r="AK86" s="138"/>
      <c r="AL86" s="138"/>
      <c r="AM86" s="138"/>
      <c r="AN86" s="138"/>
      <c r="AO86" s="138"/>
      <c r="AP86" s="3"/>
      <c r="AR86" s="103"/>
    </row>
    <row r="87" spans="1:44" ht="15">
      <c r="A87" t="s">
        <v>122</v>
      </c>
      <c r="I87" t="s">
        <v>124</v>
      </c>
      <c r="O87" s="135"/>
      <c r="P87" s="135" t="s">
        <v>198</v>
      </c>
      <c r="Q87" s="135"/>
      <c r="R87" s="135"/>
      <c r="S87" s="135"/>
      <c r="T87" s="135"/>
      <c r="U87" s="135"/>
      <c r="V87" s="135"/>
      <c r="W87" s="135"/>
      <c r="X87" s="135"/>
      <c r="Y87" s="135"/>
      <c r="Z87" s="135"/>
      <c r="AA87" s="135"/>
      <c r="AB87" s="138"/>
      <c r="AC87" s="138"/>
      <c r="AD87" s="138"/>
      <c r="AE87" s="138"/>
      <c r="AF87" s="138"/>
      <c r="AG87" s="138"/>
      <c r="AH87" s="138"/>
      <c r="AI87" s="138"/>
      <c r="AJ87" s="138"/>
      <c r="AK87" s="138"/>
      <c r="AL87" s="138"/>
      <c r="AM87" s="138"/>
      <c r="AN87" s="138"/>
      <c r="AO87" s="138"/>
      <c r="AP87" s="3"/>
      <c r="AR87" s="103"/>
    </row>
    <row r="88" spans="1:44" ht="15">
      <c r="A88" s="1" t="s">
        <v>3</v>
      </c>
      <c r="O88" s="135" t="s">
        <v>199</v>
      </c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5"/>
      <c r="AA88" s="135"/>
      <c r="AB88" s="138"/>
      <c r="AC88" s="138"/>
      <c r="AD88" s="138"/>
      <c r="AE88" s="138"/>
      <c r="AF88" s="138"/>
      <c r="AG88" s="138"/>
      <c r="AH88" s="138"/>
      <c r="AI88" s="138"/>
      <c r="AJ88" s="138"/>
      <c r="AK88" s="138"/>
      <c r="AL88" s="138"/>
      <c r="AM88" s="138"/>
      <c r="AN88" s="138"/>
      <c r="AO88" s="138"/>
      <c r="AP88" s="3"/>
      <c r="AR88" s="103"/>
    </row>
    <row r="89" spans="15:44" ht="15">
      <c r="O89" s="135"/>
      <c r="P89" s="135"/>
      <c r="Q89" s="135"/>
      <c r="R89" s="135"/>
      <c r="S89" s="135"/>
      <c r="T89" s="135"/>
      <c r="U89" s="135"/>
      <c r="V89" s="135"/>
      <c r="W89" s="135"/>
      <c r="X89" s="135"/>
      <c r="Y89" s="135"/>
      <c r="Z89" s="135"/>
      <c r="AA89" s="135"/>
      <c r="AB89" s="138"/>
      <c r="AC89" s="138"/>
      <c r="AD89" s="138"/>
      <c r="AE89" s="138"/>
      <c r="AF89" s="138"/>
      <c r="AG89" s="138"/>
      <c r="AH89" s="138"/>
      <c r="AI89" s="138"/>
      <c r="AJ89" s="138"/>
      <c r="AK89" s="138"/>
      <c r="AL89" s="138"/>
      <c r="AM89" s="138"/>
      <c r="AN89" s="138"/>
      <c r="AO89" s="138"/>
      <c r="AP89" s="3"/>
      <c r="AR89" s="103"/>
    </row>
    <row r="90" spans="4:44" ht="15.75">
      <c r="D90" s="16"/>
      <c r="E90" s="16" t="s">
        <v>125</v>
      </c>
      <c r="F90" s="16"/>
      <c r="G90" s="16"/>
      <c r="H90" s="16"/>
      <c r="I90" s="16"/>
      <c r="J90" s="16"/>
      <c r="K90" s="16"/>
      <c r="L90" s="100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5"/>
      <c r="AA90" s="135"/>
      <c r="AB90" s="138"/>
      <c r="AC90" s="138"/>
      <c r="AD90" s="138"/>
      <c r="AE90" s="138"/>
      <c r="AF90" s="138"/>
      <c r="AG90" s="138"/>
      <c r="AH90" s="138"/>
      <c r="AI90" s="138"/>
      <c r="AJ90" s="138"/>
      <c r="AK90" s="138"/>
      <c r="AL90" s="138"/>
      <c r="AM90" s="138"/>
      <c r="AN90" s="138"/>
      <c r="AO90" s="138"/>
      <c r="AP90" s="3"/>
      <c r="AR90" s="103"/>
    </row>
    <row r="91" spans="4:44" ht="15.75">
      <c r="D91" s="16" t="s">
        <v>327</v>
      </c>
      <c r="E91" s="16"/>
      <c r="F91" s="16"/>
      <c r="G91" s="16"/>
      <c r="H91" s="16"/>
      <c r="I91" s="16"/>
      <c r="J91" s="16"/>
      <c r="K91" s="16"/>
      <c r="L91" s="100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  <c r="AA91" s="135"/>
      <c r="AB91" s="138"/>
      <c r="AC91" s="138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3"/>
      <c r="AR91" s="103"/>
    </row>
    <row r="92" spans="4:44" ht="15.75">
      <c r="D92" s="16"/>
      <c r="E92" s="16" t="s">
        <v>126</v>
      </c>
      <c r="F92" s="16"/>
      <c r="G92" s="16"/>
      <c r="H92" s="16"/>
      <c r="I92" s="16"/>
      <c r="J92" s="16"/>
      <c r="K92" s="16"/>
      <c r="L92" s="100"/>
      <c r="O92" s="135"/>
      <c r="P92" s="135"/>
      <c r="Q92" s="136" t="s">
        <v>76</v>
      </c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8"/>
      <c r="AC92" s="138"/>
      <c r="AD92" s="138"/>
      <c r="AE92" s="138"/>
      <c r="AF92" s="138"/>
      <c r="AG92" s="138"/>
      <c r="AH92" s="138"/>
      <c r="AI92" s="138"/>
      <c r="AJ92" s="138"/>
      <c r="AK92" s="138"/>
      <c r="AL92" s="138"/>
      <c r="AM92" s="138"/>
      <c r="AN92" s="138"/>
      <c r="AO92" s="138"/>
      <c r="AP92" s="3"/>
      <c r="AR92" s="103"/>
    </row>
    <row r="93" spans="6:44" ht="15">
      <c r="F93" s="1" t="s">
        <v>127</v>
      </c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8"/>
      <c r="AC93" s="138"/>
      <c r="AD93" s="138"/>
      <c r="AE93" s="138"/>
      <c r="AF93" s="138"/>
      <c r="AG93" s="138"/>
      <c r="AH93" s="138"/>
      <c r="AI93" s="138"/>
      <c r="AJ93" s="138"/>
      <c r="AK93" s="138"/>
      <c r="AL93" s="138"/>
      <c r="AM93" s="138"/>
      <c r="AN93" s="138"/>
      <c r="AO93" s="138"/>
      <c r="AP93" s="3"/>
      <c r="AR93" s="103"/>
    </row>
    <row r="94" spans="15:44" ht="15"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  <c r="AA94" s="135"/>
      <c r="AB94" s="138"/>
      <c r="AC94" s="138"/>
      <c r="AD94" s="138"/>
      <c r="AE94" s="138"/>
      <c r="AF94" s="138"/>
      <c r="AG94" s="138"/>
      <c r="AH94" s="138"/>
      <c r="AI94" s="138"/>
      <c r="AJ94" s="138"/>
      <c r="AK94" s="138"/>
      <c r="AL94" s="138"/>
      <c r="AM94" s="138"/>
      <c r="AN94" s="138"/>
      <c r="AO94" s="138"/>
      <c r="AP94" s="3"/>
      <c r="AR94" s="103"/>
    </row>
    <row r="95" spans="15:44" ht="15">
      <c r="O95" s="135"/>
      <c r="P95" s="135"/>
      <c r="Q95" s="135"/>
      <c r="R95" s="135"/>
      <c r="S95" s="135"/>
      <c r="T95" s="135" t="s">
        <v>200</v>
      </c>
      <c r="U95" s="135"/>
      <c r="V95" s="135"/>
      <c r="W95" s="135"/>
      <c r="X95" s="135"/>
      <c r="Y95" s="135"/>
      <c r="Z95" s="135"/>
      <c r="AA95" s="135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8"/>
      <c r="AM95" s="138"/>
      <c r="AN95" s="138"/>
      <c r="AO95" s="138"/>
      <c r="AP95" s="3"/>
      <c r="AR95" s="103"/>
    </row>
    <row r="96" spans="1:44" ht="15.75">
      <c r="A96" s="103"/>
      <c r="F96" s="16" t="s">
        <v>128</v>
      </c>
      <c r="G96" s="16"/>
      <c r="H96" s="16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  <c r="AA96" s="135"/>
      <c r="AB96" s="203"/>
      <c r="AC96" s="204"/>
      <c r="AD96" s="204"/>
      <c r="AE96" s="203"/>
      <c r="AF96" s="203"/>
      <c r="AG96" s="368"/>
      <c r="AH96" s="368"/>
      <c r="AI96" s="138"/>
      <c r="AJ96" s="138"/>
      <c r="AK96" s="138"/>
      <c r="AL96" s="138"/>
      <c r="AM96" s="138"/>
      <c r="AN96" s="138"/>
      <c r="AO96" s="138"/>
      <c r="AP96" s="3"/>
      <c r="AR96" s="103"/>
    </row>
    <row r="97" spans="15:44" ht="15">
      <c r="O97" s="185" t="s">
        <v>77</v>
      </c>
      <c r="P97" s="186" t="s">
        <v>91</v>
      </c>
      <c r="Q97" s="187"/>
      <c r="R97" s="185"/>
      <c r="S97" s="207" t="s">
        <v>289</v>
      </c>
      <c r="T97" s="208"/>
      <c r="U97" s="148" t="s">
        <v>292</v>
      </c>
      <c r="V97" s="178"/>
      <c r="W97" s="148" t="s">
        <v>201</v>
      </c>
      <c r="X97" s="149"/>
      <c r="Y97" s="178"/>
      <c r="Z97" s="148"/>
      <c r="AA97" s="178"/>
      <c r="AB97" s="203"/>
      <c r="AC97" s="204"/>
      <c r="AD97" s="204"/>
      <c r="AE97" s="203"/>
      <c r="AF97" s="203"/>
      <c r="AG97" s="369"/>
      <c r="AH97" s="368"/>
      <c r="AI97" s="138"/>
      <c r="AJ97" s="138"/>
      <c r="AK97" s="138"/>
      <c r="AL97" s="138"/>
      <c r="AM97" s="138"/>
      <c r="AN97" s="138"/>
      <c r="AO97" s="138"/>
      <c r="AP97" s="3"/>
      <c r="AR97" s="103"/>
    </row>
    <row r="98" spans="15:44" ht="15">
      <c r="O98" s="167" t="s">
        <v>23</v>
      </c>
      <c r="P98" s="189" t="s">
        <v>287</v>
      </c>
      <c r="Q98" s="190"/>
      <c r="R98" s="167" t="s">
        <v>78</v>
      </c>
      <c r="S98" s="209" t="s">
        <v>290</v>
      </c>
      <c r="T98" s="210"/>
      <c r="U98" s="179" t="s">
        <v>293</v>
      </c>
      <c r="V98" s="180"/>
      <c r="W98" s="179" t="s">
        <v>202</v>
      </c>
      <c r="X98" s="138"/>
      <c r="Y98" s="180"/>
      <c r="Z98" s="179" t="s">
        <v>295</v>
      </c>
      <c r="AA98" s="180"/>
      <c r="AB98" s="203"/>
      <c r="AC98" s="204"/>
      <c r="AD98" s="204"/>
      <c r="AE98" s="203"/>
      <c r="AF98" s="203"/>
      <c r="AG98" s="368"/>
      <c r="AH98" s="368"/>
      <c r="AI98" s="138"/>
      <c r="AJ98" s="138"/>
      <c r="AK98" s="138"/>
      <c r="AL98" s="138"/>
      <c r="AM98" s="138"/>
      <c r="AN98" s="138"/>
      <c r="AO98" s="138"/>
      <c r="AP98" s="3"/>
      <c r="AR98" s="103"/>
    </row>
    <row r="99" spans="1:44" ht="15">
      <c r="A99" s="455" t="s">
        <v>145</v>
      </c>
      <c r="B99" s="456"/>
      <c r="C99" s="446" t="s">
        <v>129</v>
      </c>
      <c r="D99" s="447"/>
      <c r="E99" s="447"/>
      <c r="F99" s="448"/>
      <c r="G99" s="439" t="s">
        <v>150</v>
      </c>
      <c r="H99" s="439"/>
      <c r="I99" s="439" t="s">
        <v>151</v>
      </c>
      <c r="J99" s="439"/>
      <c r="K99" s="439" t="s">
        <v>27</v>
      </c>
      <c r="L99" s="439"/>
      <c r="M99" s="439" t="s">
        <v>219</v>
      </c>
      <c r="N99" s="439"/>
      <c r="O99" s="167"/>
      <c r="P99" s="189" t="s">
        <v>288</v>
      </c>
      <c r="Q99" s="190"/>
      <c r="R99" s="167" t="s">
        <v>79</v>
      </c>
      <c r="S99" s="211" t="s">
        <v>291</v>
      </c>
      <c r="T99" s="210"/>
      <c r="U99" s="179" t="s">
        <v>294</v>
      </c>
      <c r="V99" s="180"/>
      <c r="W99" s="179" t="s">
        <v>203</v>
      </c>
      <c r="X99" s="138"/>
      <c r="Y99" s="180"/>
      <c r="Z99" s="179"/>
      <c r="AA99" s="180"/>
      <c r="AB99" s="205"/>
      <c r="AC99" s="204"/>
      <c r="AD99" s="204"/>
      <c r="AE99" s="203"/>
      <c r="AF99" s="203"/>
      <c r="AG99" s="368"/>
      <c r="AH99" s="368"/>
      <c r="AI99" s="138"/>
      <c r="AJ99" s="138"/>
      <c r="AK99" s="138"/>
      <c r="AL99" s="138"/>
      <c r="AM99" s="138"/>
      <c r="AN99" s="138"/>
      <c r="AO99" s="138"/>
      <c r="AP99" s="3"/>
      <c r="AR99" s="103"/>
    </row>
    <row r="100" spans="1:44" ht="15">
      <c r="A100" s="457"/>
      <c r="B100" s="458"/>
      <c r="C100" s="449"/>
      <c r="D100" s="450"/>
      <c r="E100" s="450"/>
      <c r="F100" s="451"/>
      <c r="G100" s="440"/>
      <c r="H100" s="440"/>
      <c r="I100" s="440"/>
      <c r="J100" s="440"/>
      <c r="K100" s="440"/>
      <c r="L100" s="440"/>
      <c r="M100" s="440"/>
      <c r="N100" s="440"/>
      <c r="O100" s="192"/>
      <c r="P100" s="193"/>
      <c r="Q100" s="194"/>
      <c r="R100" s="168"/>
      <c r="S100" s="212"/>
      <c r="T100" s="213"/>
      <c r="U100" s="150"/>
      <c r="V100" s="195"/>
      <c r="W100" s="150" t="s">
        <v>204</v>
      </c>
      <c r="X100" s="151"/>
      <c r="Y100" s="195"/>
      <c r="Z100" s="150"/>
      <c r="AA100" s="195"/>
      <c r="AB100" s="205"/>
      <c r="AC100" s="418"/>
      <c r="AD100" s="418"/>
      <c r="AE100" s="206"/>
      <c r="AF100" s="206"/>
      <c r="AG100" s="138"/>
      <c r="AH100" s="138"/>
      <c r="AI100" s="138"/>
      <c r="AJ100" s="138"/>
      <c r="AK100" s="138"/>
      <c r="AL100" s="138"/>
      <c r="AM100" s="138"/>
      <c r="AN100" s="138"/>
      <c r="AO100" s="138"/>
      <c r="AP100" s="3"/>
      <c r="AR100" s="103"/>
    </row>
    <row r="101" spans="1:44" ht="15">
      <c r="A101" s="457"/>
      <c r="B101" s="458"/>
      <c r="C101" s="53" t="s">
        <v>146</v>
      </c>
      <c r="D101" s="48"/>
      <c r="E101" s="53" t="s">
        <v>148</v>
      </c>
      <c r="F101" s="48"/>
      <c r="G101" s="440"/>
      <c r="H101" s="440"/>
      <c r="I101" s="440"/>
      <c r="J101" s="440"/>
      <c r="K101" s="440"/>
      <c r="L101" s="440"/>
      <c r="M101" s="440"/>
      <c r="N101" s="440"/>
      <c r="O101" s="196">
        <v>1</v>
      </c>
      <c r="P101" s="394" t="s">
        <v>253</v>
      </c>
      <c r="Q101" s="395"/>
      <c r="R101" s="63"/>
      <c r="S101" s="153"/>
      <c r="T101" s="169"/>
      <c r="U101" s="153"/>
      <c r="V101" s="169"/>
      <c r="W101" s="153"/>
      <c r="X101" s="184"/>
      <c r="Y101" s="169"/>
      <c r="Z101" s="153"/>
      <c r="AA101" s="169"/>
      <c r="AB101" s="205"/>
      <c r="AC101" s="418"/>
      <c r="AD101" s="418"/>
      <c r="AE101" s="206"/>
      <c r="AF101" s="206"/>
      <c r="AG101" s="138"/>
      <c r="AH101" s="138"/>
      <c r="AI101" s="138"/>
      <c r="AJ101" s="138"/>
      <c r="AK101" s="138"/>
      <c r="AL101" s="138"/>
      <c r="AM101" s="138"/>
      <c r="AN101" s="138"/>
      <c r="AO101" s="138"/>
      <c r="AP101" s="3"/>
      <c r="AR101" s="103"/>
    </row>
    <row r="102" spans="1:44" ht="15.75" thickBot="1">
      <c r="A102" s="457"/>
      <c r="B102" s="458"/>
      <c r="C102" s="49" t="s">
        <v>147</v>
      </c>
      <c r="D102" s="50"/>
      <c r="E102" s="49" t="s">
        <v>149</v>
      </c>
      <c r="F102" s="50"/>
      <c r="G102" s="445"/>
      <c r="H102" s="445"/>
      <c r="I102" s="445"/>
      <c r="J102" s="445"/>
      <c r="K102" s="445"/>
      <c r="L102" s="445"/>
      <c r="M102" s="469"/>
      <c r="N102" s="469"/>
      <c r="O102" s="196">
        <v>2</v>
      </c>
      <c r="P102" s="394" t="s">
        <v>255</v>
      </c>
      <c r="Q102" s="395"/>
      <c r="R102" s="63"/>
      <c r="S102" s="153"/>
      <c r="T102" s="169"/>
      <c r="U102" s="153"/>
      <c r="V102" s="169"/>
      <c r="W102" s="153"/>
      <c r="X102" s="184"/>
      <c r="Y102" s="169"/>
      <c r="Z102" s="153"/>
      <c r="AA102" s="169"/>
      <c r="AB102" s="203"/>
      <c r="AC102" s="418"/>
      <c r="AD102" s="418"/>
      <c r="AE102" s="206"/>
      <c r="AF102" s="206"/>
      <c r="AG102" s="138"/>
      <c r="AH102" s="138"/>
      <c r="AI102" s="138"/>
      <c r="AJ102" s="138"/>
      <c r="AK102" s="138"/>
      <c r="AL102" s="138"/>
      <c r="AM102" s="138"/>
      <c r="AN102" s="138"/>
      <c r="AO102" s="138"/>
      <c r="AP102" s="3"/>
      <c r="AR102" s="103"/>
    </row>
    <row r="103" spans="1:44" ht="15.75" thickTop="1">
      <c r="A103" s="457"/>
      <c r="B103" s="459"/>
      <c r="C103" s="122"/>
      <c r="D103" s="123"/>
      <c r="E103" s="123"/>
      <c r="F103" s="124"/>
      <c r="G103" s="116"/>
      <c r="H103" s="114"/>
      <c r="I103" s="113"/>
      <c r="J103" s="114"/>
      <c r="K103" s="113"/>
      <c r="L103" s="116"/>
      <c r="M103" s="120"/>
      <c r="N103" s="121"/>
      <c r="O103" s="152">
        <v>3</v>
      </c>
      <c r="P103" s="394" t="s">
        <v>256</v>
      </c>
      <c r="Q103" s="395"/>
      <c r="R103" s="63"/>
      <c r="S103" s="153"/>
      <c r="T103" s="169"/>
      <c r="U103" s="153"/>
      <c r="V103" s="169"/>
      <c r="W103" s="153"/>
      <c r="X103" s="184"/>
      <c r="Y103" s="169"/>
      <c r="Z103" s="153"/>
      <c r="AA103" s="169"/>
      <c r="AB103" s="205"/>
      <c r="AC103" s="418"/>
      <c r="AD103" s="418"/>
      <c r="AE103" s="206"/>
      <c r="AF103" s="206"/>
      <c r="AG103" s="138"/>
      <c r="AH103" s="138"/>
      <c r="AI103" s="138"/>
      <c r="AJ103" s="138"/>
      <c r="AK103" s="138"/>
      <c r="AL103" s="138"/>
      <c r="AM103" s="138"/>
      <c r="AN103" s="138"/>
      <c r="AO103" s="138"/>
      <c r="AP103" s="3"/>
      <c r="AR103" s="103"/>
    </row>
    <row r="104" spans="1:44" ht="15.75" thickBot="1">
      <c r="A104" s="460"/>
      <c r="B104" s="461"/>
      <c r="C104" s="470" t="s">
        <v>144</v>
      </c>
      <c r="D104" s="438"/>
      <c r="E104" s="453"/>
      <c r="F104" s="454"/>
      <c r="G104" s="117"/>
      <c r="H104" s="118"/>
      <c r="I104" s="119"/>
      <c r="J104" s="118"/>
      <c r="K104" s="119"/>
      <c r="L104" s="117"/>
      <c r="M104" s="441" t="s">
        <v>144</v>
      </c>
      <c r="N104" s="442"/>
      <c r="O104" s="196">
        <v>4</v>
      </c>
      <c r="P104" s="394" t="s">
        <v>265</v>
      </c>
      <c r="Q104" s="395"/>
      <c r="R104" s="63"/>
      <c r="S104" s="153"/>
      <c r="T104" s="169"/>
      <c r="U104" s="153"/>
      <c r="V104" s="169"/>
      <c r="W104" s="153"/>
      <c r="X104" s="184"/>
      <c r="Y104" s="169"/>
      <c r="Z104" s="153"/>
      <c r="AA104" s="169"/>
      <c r="AB104" s="205"/>
      <c r="AC104" s="418"/>
      <c r="AD104" s="418"/>
      <c r="AE104" s="206"/>
      <c r="AF104" s="206"/>
      <c r="AG104" s="138"/>
      <c r="AH104" s="138"/>
      <c r="AI104" s="138"/>
      <c r="AJ104" s="138"/>
      <c r="AK104" s="138"/>
      <c r="AL104" s="138"/>
      <c r="AM104" s="138"/>
      <c r="AN104" s="138"/>
      <c r="AO104" s="138"/>
      <c r="AP104" s="3"/>
      <c r="AR104" s="103"/>
    </row>
    <row r="105" spans="1:44" ht="15.75" thickTop="1">
      <c r="A105" s="471" t="s">
        <v>153</v>
      </c>
      <c r="B105" s="472"/>
      <c r="C105" s="298">
        <v>438.00000000021555</v>
      </c>
      <c r="D105" s="127"/>
      <c r="E105" s="299">
        <v>29.999999999972715</v>
      </c>
      <c r="F105" s="124"/>
      <c r="G105" s="268">
        <f>E105/C105</f>
        <v>0.06849315068483551</v>
      </c>
      <c r="H105" s="253"/>
      <c r="I105" s="341">
        <v>0.99</v>
      </c>
      <c r="J105" s="127"/>
      <c r="K105" s="273">
        <f>C105/I105</f>
        <v>442.42424242446015</v>
      </c>
      <c r="L105" s="256"/>
      <c r="M105" s="122"/>
      <c r="N105" s="124"/>
      <c r="O105" s="196">
        <v>5</v>
      </c>
      <c r="P105" s="394" t="s">
        <v>266</v>
      </c>
      <c r="Q105" s="395"/>
      <c r="R105" s="63"/>
      <c r="S105" s="153"/>
      <c r="T105" s="169"/>
      <c r="U105" s="153"/>
      <c r="V105" s="169"/>
      <c r="W105" s="153"/>
      <c r="X105" s="184"/>
      <c r="Y105" s="169"/>
      <c r="Z105" s="153"/>
      <c r="AA105" s="169"/>
      <c r="AB105" s="203"/>
      <c r="AC105" s="418"/>
      <c r="AD105" s="418"/>
      <c r="AE105" s="206"/>
      <c r="AF105" s="206"/>
      <c r="AG105" s="138"/>
      <c r="AH105" s="138"/>
      <c r="AI105" s="138"/>
      <c r="AJ105" s="138"/>
      <c r="AK105" s="138"/>
      <c r="AL105" s="138"/>
      <c r="AM105" s="138"/>
      <c r="AN105" s="138"/>
      <c r="AO105" s="138"/>
      <c r="AP105" s="3"/>
      <c r="AR105" s="103"/>
    </row>
    <row r="106" spans="1:44" ht="15">
      <c r="A106" s="419" t="s">
        <v>154</v>
      </c>
      <c r="B106" s="420"/>
      <c r="C106" s="300">
        <v>465.00000000060027</v>
      </c>
      <c r="D106" s="59"/>
      <c r="E106" s="301">
        <v>59.99999999994543</v>
      </c>
      <c r="F106" s="129"/>
      <c r="G106" s="269">
        <f aca="true" t="shared" si="2" ref="G106:G129">E106/C106</f>
        <v>0.1290322580642322</v>
      </c>
      <c r="H106" s="254"/>
      <c r="I106" s="267">
        <v>0.99</v>
      </c>
      <c r="J106" s="59"/>
      <c r="K106" s="274">
        <f aca="true" t="shared" si="3" ref="K106:K129">C106/I106</f>
        <v>469.69696969757604</v>
      </c>
      <c r="L106" s="257"/>
      <c r="M106" s="125"/>
      <c r="N106" s="129"/>
      <c r="O106" s="152">
        <v>6</v>
      </c>
      <c r="P106" s="394" t="s">
        <v>267</v>
      </c>
      <c r="Q106" s="395"/>
      <c r="R106" s="63"/>
      <c r="S106" s="153"/>
      <c r="T106" s="169"/>
      <c r="U106" s="153"/>
      <c r="V106" s="169"/>
      <c r="W106" s="153"/>
      <c r="X106" s="184"/>
      <c r="Y106" s="169"/>
      <c r="Z106" s="153"/>
      <c r="AA106" s="169"/>
      <c r="AB106" s="203"/>
      <c r="AC106" s="417"/>
      <c r="AD106" s="417"/>
      <c r="AE106" s="203"/>
      <c r="AF106" s="203"/>
      <c r="AG106" s="198"/>
      <c r="AH106" s="138"/>
      <c r="AI106" s="138"/>
      <c r="AJ106" s="138"/>
      <c r="AK106" s="138"/>
      <c r="AL106" s="138"/>
      <c r="AM106" s="138"/>
      <c r="AN106" s="138"/>
      <c r="AO106" s="138"/>
      <c r="AP106" s="3"/>
      <c r="AR106" s="312"/>
    </row>
    <row r="107" spans="1:42" ht="15">
      <c r="A107" s="419" t="s">
        <v>155</v>
      </c>
      <c r="B107" s="420"/>
      <c r="C107" s="300">
        <v>470.9999999994352</v>
      </c>
      <c r="D107" s="59"/>
      <c r="E107" s="301">
        <v>59.99999999994543</v>
      </c>
      <c r="F107" s="129"/>
      <c r="G107" s="269">
        <f t="shared" si="2"/>
        <v>0.12738853503188402</v>
      </c>
      <c r="H107" s="254"/>
      <c r="I107" s="267">
        <v>0.99</v>
      </c>
      <c r="J107" s="59"/>
      <c r="K107" s="274">
        <f t="shared" si="3"/>
        <v>475.75757575700527</v>
      </c>
      <c r="L107" s="257"/>
      <c r="M107" s="125"/>
      <c r="N107" s="129"/>
      <c r="O107" s="152">
        <v>7</v>
      </c>
      <c r="P107" s="394" t="s">
        <v>268</v>
      </c>
      <c r="Q107" s="395"/>
      <c r="R107" s="63"/>
      <c r="S107" s="197"/>
      <c r="T107" s="169"/>
      <c r="U107" s="153"/>
      <c r="V107" s="169"/>
      <c r="W107" s="153"/>
      <c r="X107" s="184"/>
      <c r="Y107" s="169"/>
      <c r="Z107" s="153"/>
      <c r="AA107" s="169"/>
      <c r="AB107" s="203"/>
      <c r="AC107" s="138"/>
      <c r="AD107" s="138"/>
      <c r="AE107" s="138"/>
      <c r="AF107" s="138"/>
      <c r="AG107" s="198"/>
      <c r="AH107" s="138"/>
      <c r="AI107" s="138"/>
      <c r="AJ107" s="138"/>
      <c r="AK107" s="138"/>
      <c r="AL107" s="138"/>
      <c r="AM107" s="138"/>
      <c r="AN107" s="138"/>
      <c r="AO107" s="138"/>
      <c r="AP107" s="3"/>
    </row>
    <row r="108" spans="1:42" ht="15">
      <c r="A108" s="419" t="s">
        <v>156</v>
      </c>
      <c r="B108" s="420"/>
      <c r="C108" s="300">
        <v>582.0000000005621</v>
      </c>
      <c r="D108" s="59"/>
      <c r="E108" s="301">
        <v>90.00000000008868</v>
      </c>
      <c r="F108" s="129"/>
      <c r="G108" s="269">
        <f t="shared" si="2"/>
        <v>0.154639175257735</v>
      </c>
      <c r="H108" s="254"/>
      <c r="I108" s="267">
        <v>0.99</v>
      </c>
      <c r="J108" s="59"/>
      <c r="K108" s="274">
        <f t="shared" si="3"/>
        <v>587.8787878793556</v>
      </c>
      <c r="L108" s="257"/>
      <c r="M108" s="125"/>
      <c r="N108" s="129"/>
      <c r="O108" s="152">
        <v>8</v>
      </c>
      <c r="P108" s="394" t="s">
        <v>247</v>
      </c>
      <c r="Q108" s="395"/>
      <c r="R108" s="63"/>
      <c r="S108" s="197"/>
      <c r="T108" s="169"/>
      <c r="U108" s="153"/>
      <c r="V108" s="169"/>
      <c r="W108" s="153"/>
      <c r="X108" s="184"/>
      <c r="Y108" s="169"/>
      <c r="Z108" s="153"/>
      <c r="AA108" s="169"/>
      <c r="AB108" s="203"/>
      <c r="AC108" s="138"/>
      <c r="AD108" s="138"/>
      <c r="AE108" s="138"/>
      <c r="AF108" s="138"/>
      <c r="AG108" s="198"/>
      <c r="AH108" s="138"/>
      <c r="AI108" s="138"/>
      <c r="AJ108" s="138"/>
      <c r="AK108" s="138"/>
      <c r="AL108" s="138"/>
      <c r="AM108" s="138"/>
      <c r="AN108" s="138"/>
      <c r="AO108" s="138"/>
      <c r="AP108" s="3"/>
    </row>
    <row r="109" spans="1:42" ht="15">
      <c r="A109" s="419" t="s">
        <v>157</v>
      </c>
      <c r="B109" s="420"/>
      <c r="C109" s="300">
        <v>593.9999999999372</v>
      </c>
      <c r="D109" s="114"/>
      <c r="E109" s="301">
        <v>29.999999999972715</v>
      </c>
      <c r="F109" s="129"/>
      <c r="G109" s="269">
        <f t="shared" si="2"/>
        <v>0.050505050505009905</v>
      </c>
      <c r="H109" s="254"/>
      <c r="I109" s="267">
        <v>0.99</v>
      </c>
      <c r="J109" s="59"/>
      <c r="K109" s="274">
        <f t="shared" si="3"/>
        <v>599.9999999999366</v>
      </c>
      <c r="L109" s="257"/>
      <c r="M109" s="125"/>
      <c r="N109" s="129"/>
      <c r="O109" s="152">
        <v>9</v>
      </c>
      <c r="P109" s="394" t="s">
        <v>311</v>
      </c>
      <c r="Q109" s="395"/>
      <c r="R109" s="63"/>
      <c r="S109" s="197"/>
      <c r="T109" s="169"/>
      <c r="U109" s="153"/>
      <c r="V109" s="169"/>
      <c r="W109" s="153"/>
      <c r="X109" s="184"/>
      <c r="Y109" s="169"/>
      <c r="Z109" s="153"/>
      <c r="AA109" s="169"/>
      <c r="AB109" s="138"/>
      <c r="AC109" s="138"/>
      <c r="AD109" s="138"/>
      <c r="AE109" s="138"/>
      <c r="AF109" s="138"/>
      <c r="AG109" s="138"/>
      <c r="AH109" s="138"/>
      <c r="AI109" s="138"/>
      <c r="AJ109" s="138"/>
      <c r="AK109" s="138"/>
      <c r="AL109" s="138"/>
      <c r="AM109" s="138"/>
      <c r="AN109" s="138"/>
      <c r="AO109" s="138"/>
      <c r="AP109" s="3"/>
    </row>
    <row r="110" spans="1:42" ht="15">
      <c r="A110" s="419" t="s">
        <v>158</v>
      </c>
      <c r="B110" s="420"/>
      <c r="C110" s="300">
        <v>474.0000000000464</v>
      </c>
      <c r="D110" s="114"/>
      <c r="E110" s="301">
        <v>59.99999999994543</v>
      </c>
      <c r="F110" s="131"/>
      <c r="G110" s="269">
        <f t="shared" si="2"/>
        <v>0.12658227848088516</v>
      </c>
      <c r="H110" s="254"/>
      <c r="I110" s="267">
        <v>0.99</v>
      </c>
      <c r="J110" s="114"/>
      <c r="K110" s="274">
        <f t="shared" si="3"/>
        <v>478.78787878792565</v>
      </c>
      <c r="L110" s="257"/>
      <c r="M110" s="125"/>
      <c r="N110" s="129"/>
      <c r="O110" s="152">
        <v>10</v>
      </c>
      <c r="P110" s="394" t="s">
        <v>243</v>
      </c>
      <c r="Q110" s="395"/>
      <c r="R110" s="63"/>
      <c r="S110" s="153"/>
      <c r="T110" s="169"/>
      <c r="U110" s="153"/>
      <c r="V110" s="169"/>
      <c r="W110" s="153"/>
      <c r="X110" s="184"/>
      <c r="Y110" s="169"/>
      <c r="Z110" s="153"/>
      <c r="AA110" s="169"/>
      <c r="AB110" s="138"/>
      <c r="AC110" s="138"/>
      <c r="AD110" s="138"/>
      <c r="AE110" s="138"/>
      <c r="AF110" s="138"/>
      <c r="AG110" s="138"/>
      <c r="AH110" s="138"/>
      <c r="AI110" s="138"/>
      <c r="AJ110" s="138"/>
      <c r="AK110" s="138"/>
      <c r="AL110" s="138"/>
      <c r="AM110" s="138"/>
      <c r="AN110" s="138"/>
      <c r="AO110" s="138"/>
      <c r="AP110" s="3"/>
    </row>
    <row r="111" spans="1:42" ht="15">
      <c r="A111" s="419" t="s">
        <v>159</v>
      </c>
      <c r="B111" s="420"/>
      <c r="C111" s="300">
        <v>533.9999999996508</v>
      </c>
      <c r="D111" s="114"/>
      <c r="E111" s="301">
        <v>59.99999999994543</v>
      </c>
      <c r="F111" s="131"/>
      <c r="G111" s="269">
        <f t="shared" si="2"/>
        <v>0.11235955056176905</v>
      </c>
      <c r="H111" s="254"/>
      <c r="I111" s="267">
        <v>0.99</v>
      </c>
      <c r="J111" s="114"/>
      <c r="K111" s="274">
        <f t="shared" si="3"/>
        <v>539.3939393935866</v>
      </c>
      <c r="L111" s="257"/>
      <c r="M111" s="125"/>
      <c r="N111" s="129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  <c r="AA111" s="138"/>
      <c r="AB111" s="203"/>
      <c r="AC111" s="138"/>
      <c r="AD111" s="138"/>
      <c r="AE111" s="138"/>
      <c r="AF111" s="138"/>
      <c r="AG111" s="138"/>
      <c r="AH111" s="138"/>
      <c r="AI111" s="138"/>
      <c r="AJ111" s="182"/>
      <c r="AK111" s="182"/>
      <c r="AL111" s="138"/>
      <c r="AM111" s="138"/>
      <c r="AN111" s="138"/>
      <c r="AO111" s="138"/>
      <c r="AP111" s="3"/>
    </row>
    <row r="112" spans="1:42" ht="15">
      <c r="A112" s="419" t="s">
        <v>160</v>
      </c>
      <c r="B112" s="420"/>
      <c r="C112" s="300">
        <v>600.0000000001364</v>
      </c>
      <c r="D112" s="114"/>
      <c r="E112" s="301">
        <v>59.99999999994543</v>
      </c>
      <c r="F112" s="131"/>
      <c r="G112" s="269">
        <f t="shared" si="2"/>
        <v>0.09999999999988632</v>
      </c>
      <c r="H112" s="254"/>
      <c r="I112" s="267">
        <v>0.99</v>
      </c>
      <c r="J112" s="114"/>
      <c r="K112" s="274">
        <f t="shared" si="3"/>
        <v>606.0606060607439</v>
      </c>
      <c r="L112" s="257"/>
      <c r="M112" s="125"/>
      <c r="N112" s="129"/>
      <c r="O112" s="138"/>
      <c r="P112" s="135"/>
      <c r="Q112" s="135"/>
      <c r="R112" s="135" t="s">
        <v>94</v>
      </c>
      <c r="S112" s="135"/>
      <c r="T112" s="135"/>
      <c r="U112" s="135"/>
      <c r="V112" s="135"/>
      <c r="W112" s="135"/>
      <c r="X112" s="135"/>
      <c r="Y112" s="135"/>
      <c r="Z112" s="135"/>
      <c r="AA112" s="135"/>
      <c r="AB112" s="203"/>
      <c r="AC112" s="138"/>
      <c r="AD112" s="138"/>
      <c r="AE112" s="138"/>
      <c r="AF112" s="138"/>
      <c r="AG112" s="138"/>
      <c r="AH112" s="138"/>
      <c r="AI112" s="138"/>
      <c r="AJ112" s="182"/>
      <c r="AK112" s="182"/>
      <c r="AL112" s="138"/>
      <c r="AM112" s="138"/>
      <c r="AN112" s="138"/>
      <c r="AO112" s="138"/>
      <c r="AP112" s="3"/>
    </row>
    <row r="113" spans="1:42" ht="15">
      <c r="A113" s="419" t="s">
        <v>161</v>
      </c>
      <c r="B113" s="420"/>
      <c r="C113" s="300">
        <v>470.9999999994352</v>
      </c>
      <c r="D113" s="114"/>
      <c r="E113" s="301">
        <v>30.000000000143245</v>
      </c>
      <c r="F113" s="131"/>
      <c r="G113" s="269">
        <f t="shared" si="2"/>
        <v>0.06369426751630408</v>
      </c>
      <c r="H113" s="254"/>
      <c r="I113" s="267">
        <v>0.99</v>
      </c>
      <c r="J113" s="114"/>
      <c r="K113" s="274">
        <f t="shared" si="3"/>
        <v>475.75757575700527</v>
      </c>
      <c r="L113" s="257"/>
      <c r="M113" s="125"/>
      <c r="N113" s="129"/>
      <c r="O113" s="151"/>
      <c r="P113" s="135"/>
      <c r="Q113" s="135"/>
      <c r="R113" s="135"/>
      <c r="S113" s="135"/>
      <c r="T113" s="135"/>
      <c r="U113" s="135"/>
      <c r="V113" s="135"/>
      <c r="W113" s="135"/>
      <c r="X113" s="135"/>
      <c r="Y113" s="135"/>
      <c r="Z113" s="135"/>
      <c r="AA113" s="135"/>
      <c r="AB113" s="203"/>
      <c r="AC113" s="138"/>
      <c r="AD113" s="138"/>
      <c r="AE113" s="138"/>
      <c r="AF113" s="138"/>
      <c r="AG113" s="138"/>
      <c r="AH113" s="138"/>
      <c r="AI113" s="138"/>
      <c r="AJ113" s="138"/>
      <c r="AK113" s="138"/>
      <c r="AL113" s="138"/>
      <c r="AM113" s="138"/>
      <c r="AN113" s="138"/>
      <c r="AO113" s="138"/>
      <c r="AP113" s="3"/>
    </row>
    <row r="114" spans="1:42" ht="15">
      <c r="A114" s="419" t="s">
        <v>162</v>
      </c>
      <c r="B114" s="420"/>
      <c r="C114" s="300">
        <v>501.00000000009004</v>
      </c>
      <c r="D114" s="114"/>
      <c r="E114" s="301">
        <v>59.99999999994543</v>
      </c>
      <c r="F114" s="131"/>
      <c r="G114" s="269">
        <f t="shared" si="2"/>
        <v>0.11976047904178572</v>
      </c>
      <c r="H114" s="254"/>
      <c r="I114" s="267">
        <v>0.99</v>
      </c>
      <c r="J114" s="114"/>
      <c r="K114" s="274">
        <f t="shared" si="3"/>
        <v>506.060606060697</v>
      </c>
      <c r="L114" s="257"/>
      <c r="M114" s="125"/>
      <c r="N114" s="129"/>
      <c r="O114" s="185" t="s">
        <v>77</v>
      </c>
      <c r="P114" s="148" t="s">
        <v>286</v>
      </c>
      <c r="Q114" s="178"/>
      <c r="R114" s="148" t="s">
        <v>296</v>
      </c>
      <c r="S114" s="178"/>
      <c r="T114" s="148" t="s">
        <v>297</v>
      </c>
      <c r="U114" s="178"/>
      <c r="V114" s="188" t="s">
        <v>281</v>
      </c>
      <c r="W114" s="199"/>
      <c r="X114" s="178"/>
      <c r="Y114" s="148" t="s">
        <v>96</v>
      </c>
      <c r="Z114" s="149"/>
      <c r="AA114" s="178"/>
      <c r="AB114" s="203"/>
      <c r="AC114" s="138"/>
      <c r="AD114" s="138"/>
      <c r="AE114" s="138"/>
      <c r="AF114" s="138"/>
      <c r="AG114" s="138"/>
      <c r="AH114" s="138"/>
      <c r="AI114" s="138"/>
      <c r="AJ114" s="138"/>
      <c r="AK114" s="138"/>
      <c r="AL114" s="138"/>
      <c r="AM114" s="138"/>
      <c r="AN114" s="138"/>
      <c r="AO114" s="138"/>
      <c r="AP114" s="3"/>
    </row>
    <row r="115" spans="1:42" ht="15">
      <c r="A115" s="419" t="s">
        <v>163</v>
      </c>
      <c r="B115" s="420"/>
      <c r="C115" s="300">
        <v>497.9999999998199</v>
      </c>
      <c r="D115" s="59"/>
      <c r="E115" s="301">
        <v>59.99999999994543</v>
      </c>
      <c r="F115" s="131"/>
      <c r="G115" s="269">
        <f t="shared" si="2"/>
        <v>0.12048192771077736</v>
      </c>
      <c r="H115" s="254"/>
      <c r="I115" s="267">
        <v>0.99</v>
      </c>
      <c r="J115" s="114"/>
      <c r="K115" s="274">
        <f t="shared" si="3"/>
        <v>503.03030303012116</v>
      </c>
      <c r="L115" s="257"/>
      <c r="M115" s="125"/>
      <c r="N115" s="129"/>
      <c r="O115" s="167" t="s">
        <v>23</v>
      </c>
      <c r="P115" s="179" t="s">
        <v>287</v>
      </c>
      <c r="Q115" s="180"/>
      <c r="R115" s="179" t="s">
        <v>99</v>
      </c>
      <c r="S115" s="180"/>
      <c r="T115" s="179" t="s">
        <v>298</v>
      </c>
      <c r="U115" s="180"/>
      <c r="V115" s="191" t="s">
        <v>282</v>
      </c>
      <c r="W115" s="182"/>
      <c r="X115" s="180"/>
      <c r="Y115" s="179"/>
      <c r="Z115" s="138"/>
      <c r="AA115" s="180"/>
      <c r="AB115" s="203"/>
      <c r="AC115" s="138"/>
      <c r="AD115" s="138"/>
      <c r="AE115" s="138"/>
      <c r="AF115" s="138"/>
      <c r="AG115" s="138"/>
      <c r="AH115" s="138"/>
      <c r="AI115" s="138"/>
      <c r="AJ115" s="138"/>
      <c r="AK115" s="138"/>
      <c r="AL115" s="138"/>
      <c r="AM115" s="138"/>
      <c r="AN115" s="138"/>
      <c r="AO115" s="138"/>
      <c r="AP115" s="3"/>
    </row>
    <row r="116" spans="1:42" ht="15">
      <c r="A116" s="419" t="s">
        <v>164</v>
      </c>
      <c r="B116" s="420"/>
      <c r="C116" s="300">
        <v>495.00000000091404</v>
      </c>
      <c r="D116" s="59"/>
      <c r="E116" s="301">
        <v>90.00000000008868</v>
      </c>
      <c r="F116" s="129"/>
      <c r="G116" s="269">
        <f t="shared" si="2"/>
        <v>0.18181818181802523</v>
      </c>
      <c r="H116" s="254"/>
      <c r="I116" s="267">
        <v>0.98</v>
      </c>
      <c r="J116" s="59"/>
      <c r="K116" s="274">
        <f t="shared" si="3"/>
        <v>505.10204081725925</v>
      </c>
      <c r="L116" s="257"/>
      <c r="M116" s="125"/>
      <c r="N116" s="129"/>
      <c r="O116" s="168"/>
      <c r="P116" s="150" t="s">
        <v>288</v>
      </c>
      <c r="Q116" s="195"/>
      <c r="R116" s="150"/>
      <c r="S116" s="195"/>
      <c r="T116" s="150"/>
      <c r="U116" s="195"/>
      <c r="V116" s="150"/>
      <c r="W116" s="151"/>
      <c r="X116" s="195"/>
      <c r="Y116" s="150"/>
      <c r="Z116" s="151"/>
      <c r="AA116" s="195"/>
      <c r="AB116" s="203"/>
      <c r="AC116" s="138"/>
      <c r="AD116" s="138"/>
      <c r="AE116" s="138"/>
      <c r="AF116" s="138"/>
      <c r="AG116" s="138"/>
      <c r="AH116" s="138"/>
      <c r="AI116" s="138"/>
      <c r="AJ116" s="138"/>
      <c r="AK116" s="138"/>
      <c r="AL116" s="138"/>
      <c r="AM116" s="138"/>
      <c r="AN116" s="138"/>
      <c r="AO116" s="138"/>
      <c r="AP116" s="3"/>
    </row>
    <row r="117" spans="1:42" ht="15">
      <c r="A117" s="419" t="s">
        <v>165</v>
      </c>
      <c r="B117" s="420"/>
      <c r="C117" s="300">
        <v>602.9999999997244</v>
      </c>
      <c r="D117" s="59"/>
      <c r="E117" s="301">
        <v>29.999999999972715</v>
      </c>
      <c r="F117" s="129"/>
      <c r="G117" s="269">
        <f t="shared" si="2"/>
        <v>0.04975124378107201</v>
      </c>
      <c r="H117" s="254"/>
      <c r="I117" s="267">
        <v>0.99</v>
      </c>
      <c r="J117" s="59"/>
      <c r="K117" s="274">
        <f t="shared" si="3"/>
        <v>609.0909090906307</v>
      </c>
      <c r="L117" s="257"/>
      <c r="M117" s="125"/>
      <c r="N117" s="129"/>
      <c r="O117" s="152">
        <v>1</v>
      </c>
      <c r="P117" s="153"/>
      <c r="Q117" s="169"/>
      <c r="R117" s="153"/>
      <c r="S117" s="169"/>
      <c r="T117" s="153"/>
      <c r="U117" s="169"/>
      <c r="V117" s="153"/>
      <c r="W117" s="184"/>
      <c r="X117" s="169"/>
      <c r="Y117" s="153"/>
      <c r="Z117" s="184"/>
      <c r="AA117" s="169"/>
      <c r="AB117" s="203"/>
      <c r="AC117" s="138"/>
      <c r="AD117" s="138"/>
      <c r="AE117" s="138"/>
      <c r="AF117" s="138"/>
      <c r="AG117" s="138"/>
      <c r="AH117" s="138"/>
      <c r="AI117" s="138"/>
      <c r="AJ117" s="138"/>
      <c r="AK117" s="138"/>
      <c r="AL117" s="138"/>
      <c r="AM117" s="138"/>
      <c r="AN117" s="138"/>
      <c r="AO117" s="138"/>
      <c r="AP117" s="3"/>
    </row>
    <row r="118" spans="1:42" ht="15">
      <c r="A118" s="419" t="s">
        <v>166</v>
      </c>
      <c r="B118" s="420"/>
      <c r="C118" s="300">
        <v>533.9999999999918</v>
      </c>
      <c r="D118" s="59"/>
      <c r="E118" s="301">
        <v>90.00000000008868</v>
      </c>
      <c r="F118" s="129"/>
      <c r="G118" s="269">
        <f t="shared" si="2"/>
        <v>0.16853932584286527</v>
      </c>
      <c r="H118" s="254"/>
      <c r="I118" s="267">
        <v>0.98</v>
      </c>
      <c r="J118" s="59"/>
      <c r="K118" s="274">
        <f t="shared" si="3"/>
        <v>544.8979591836651</v>
      </c>
      <c r="L118" s="257"/>
      <c r="M118" s="125"/>
      <c r="N118" s="129"/>
      <c r="O118" s="152">
        <v>2</v>
      </c>
      <c r="P118" s="153"/>
      <c r="Q118" s="169"/>
      <c r="R118" s="153"/>
      <c r="S118" s="169"/>
      <c r="T118" s="153"/>
      <c r="U118" s="169"/>
      <c r="V118" s="153"/>
      <c r="W118" s="184"/>
      <c r="X118" s="169"/>
      <c r="Y118" s="153"/>
      <c r="Z118" s="184"/>
      <c r="AA118" s="169"/>
      <c r="AB118" s="203"/>
      <c r="AC118" s="138"/>
      <c r="AD118" s="138"/>
      <c r="AE118" s="138"/>
      <c r="AF118" s="138"/>
      <c r="AG118" s="138"/>
      <c r="AH118" s="138"/>
      <c r="AI118" s="138"/>
      <c r="AJ118" s="138"/>
      <c r="AK118" s="138"/>
      <c r="AL118" s="138"/>
      <c r="AM118" s="138"/>
      <c r="AN118" s="138"/>
      <c r="AO118" s="138"/>
      <c r="AP118" s="3"/>
    </row>
    <row r="119" spans="1:42" ht="15">
      <c r="A119" s="419" t="s">
        <v>167</v>
      </c>
      <c r="B119" s="420"/>
      <c r="C119" s="300">
        <v>471.0000000001173</v>
      </c>
      <c r="D119" s="59"/>
      <c r="E119" s="301">
        <v>59.99999999994543</v>
      </c>
      <c r="F119" s="129"/>
      <c r="G119" s="269">
        <f t="shared" si="2"/>
        <v>0.12738853503169953</v>
      </c>
      <c r="H119" s="254"/>
      <c r="I119" s="267">
        <v>0.99</v>
      </c>
      <c r="J119" s="258"/>
      <c r="K119" s="274">
        <f t="shared" si="3"/>
        <v>475.75757575769427</v>
      </c>
      <c r="L119" s="259"/>
      <c r="M119" s="125"/>
      <c r="N119" s="129"/>
      <c r="O119" s="152">
        <v>3</v>
      </c>
      <c r="P119" s="153"/>
      <c r="Q119" s="169"/>
      <c r="R119" s="153"/>
      <c r="S119" s="169"/>
      <c r="T119" s="153"/>
      <c r="U119" s="169"/>
      <c r="V119" s="153"/>
      <c r="W119" s="184"/>
      <c r="X119" s="169"/>
      <c r="Y119" s="153"/>
      <c r="Z119" s="184"/>
      <c r="AA119" s="169"/>
      <c r="AB119" s="203"/>
      <c r="AC119" s="138"/>
      <c r="AD119" s="138"/>
      <c r="AE119" s="138"/>
      <c r="AF119" s="138"/>
      <c r="AG119" s="138"/>
      <c r="AH119" s="138"/>
      <c r="AI119" s="138"/>
      <c r="AJ119" s="138"/>
      <c r="AK119" s="138"/>
      <c r="AL119" s="138"/>
      <c r="AM119" s="138"/>
      <c r="AN119" s="138"/>
      <c r="AO119" s="138"/>
      <c r="AP119" s="3"/>
    </row>
    <row r="120" spans="1:42" ht="15">
      <c r="A120" s="419" t="s">
        <v>168</v>
      </c>
      <c r="B120" s="420"/>
      <c r="C120" s="300">
        <v>521.9999999999345</v>
      </c>
      <c r="D120" s="59"/>
      <c r="E120" s="301">
        <v>89.99999999991815</v>
      </c>
      <c r="F120" s="129"/>
      <c r="G120" s="269">
        <f t="shared" si="2"/>
        <v>0.1724137931033131</v>
      </c>
      <c r="H120" s="254"/>
      <c r="I120" s="267">
        <v>0.98</v>
      </c>
      <c r="J120" s="59"/>
      <c r="K120" s="274">
        <f t="shared" si="3"/>
        <v>532.653061224423</v>
      </c>
      <c r="L120" s="257"/>
      <c r="M120" s="125"/>
      <c r="N120" s="129"/>
      <c r="O120" s="152">
        <v>4</v>
      </c>
      <c r="P120" s="153"/>
      <c r="Q120" s="169"/>
      <c r="R120" s="153"/>
      <c r="S120" s="169"/>
      <c r="T120" s="153"/>
      <c r="U120" s="169"/>
      <c r="V120" s="153"/>
      <c r="W120" s="184"/>
      <c r="X120" s="169"/>
      <c r="Y120" s="153"/>
      <c r="Z120" s="184"/>
      <c r="AA120" s="169"/>
      <c r="AB120" s="203"/>
      <c r="AC120" s="138"/>
      <c r="AD120" s="138"/>
      <c r="AE120" s="138"/>
      <c r="AF120" s="138"/>
      <c r="AG120" s="138"/>
      <c r="AH120" s="138"/>
      <c r="AI120" s="138"/>
      <c r="AJ120" s="138"/>
      <c r="AK120" s="138"/>
      <c r="AL120" s="138"/>
      <c r="AM120" s="138"/>
      <c r="AN120" s="138"/>
      <c r="AO120" s="138"/>
      <c r="AP120" s="3"/>
    </row>
    <row r="121" spans="1:42" ht="15">
      <c r="A121" s="419" t="s">
        <v>169</v>
      </c>
      <c r="B121" s="420"/>
      <c r="C121" s="300">
        <v>545.999999999367</v>
      </c>
      <c r="D121" s="59"/>
      <c r="E121" s="301">
        <v>89.99999999991815</v>
      </c>
      <c r="F121" s="129"/>
      <c r="G121" s="269">
        <f t="shared" si="2"/>
        <v>0.16483516483520602</v>
      </c>
      <c r="H121" s="255"/>
      <c r="I121" s="267">
        <v>0.98</v>
      </c>
      <c r="J121" s="258"/>
      <c r="K121" s="274">
        <f t="shared" si="3"/>
        <v>557.1428571422113</v>
      </c>
      <c r="L121" s="259"/>
      <c r="M121" s="125"/>
      <c r="N121" s="129"/>
      <c r="O121" s="152">
        <v>5</v>
      </c>
      <c r="P121" s="153"/>
      <c r="Q121" s="169"/>
      <c r="R121" s="153"/>
      <c r="S121" s="169"/>
      <c r="T121" s="153"/>
      <c r="U121" s="169"/>
      <c r="V121" s="153"/>
      <c r="W121" s="184"/>
      <c r="X121" s="169"/>
      <c r="Y121" s="153"/>
      <c r="Z121" s="184"/>
      <c r="AA121" s="169"/>
      <c r="AB121" s="203"/>
      <c r="AC121" s="138"/>
      <c r="AD121" s="138"/>
      <c r="AE121" s="138"/>
      <c r="AF121" s="138"/>
      <c r="AG121" s="138"/>
      <c r="AH121" s="138"/>
      <c r="AI121" s="138"/>
      <c r="AJ121" s="138"/>
      <c r="AK121" s="138"/>
      <c r="AL121" s="138"/>
      <c r="AM121" s="138"/>
      <c r="AN121" s="138"/>
      <c r="AO121" s="138"/>
      <c r="AP121" s="3"/>
    </row>
    <row r="122" spans="1:42" ht="15">
      <c r="A122" s="419" t="s">
        <v>170</v>
      </c>
      <c r="B122" s="420"/>
      <c r="C122" s="300">
        <v>588.0000000000791</v>
      </c>
      <c r="D122" s="59"/>
      <c r="E122" s="301">
        <v>30.000000000143245</v>
      </c>
      <c r="F122" s="129"/>
      <c r="G122" s="269">
        <f t="shared" si="2"/>
        <v>0.051020408163502055</v>
      </c>
      <c r="H122" s="254"/>
      <c r="I122" s="267">
        <v>0.99</v>
      </c>
      <c r="J122" s="59"/>
      <c r="K122" s="274">
        <f t="shared" si="3"/>
        <v>593.9393939394739</v>
      </c>
      <c r="L122" s="257"/>
      <c r="M122" s="125"/>
      <c r="N122" s="129"/>
      <c r="O122" s="152">
        <v>6</v>
      </c>
      <c r="P122" s="153"/>
      <c r="Q122" s="169"/>
      <c r="R122" s="153"/>
      <c r="S122" s="169"/>
      <c r="T122" s="153"/>
      <c r="U122" s="169"/>
      <c r="V122" s="153"/>
      <c r="W122" s="184"/>
      <c r="X122" s="169"/>
      <c r="Y122" s="153"/>
      <c r="Z122" s="184"/>
      <c r="AA122" s="169"/>
      <c r="AB122" s="203"/>
      <c r="AC122" s="138"/>
      <c r="AD122" s="138"/>
      <c r="AE122" s="138"/>
      <c r="AF122" s="138"/>
      <c r="AG122" s="138"/>
      <c r="AH122" s="138"/>
      <c r="AI122" s="138"/>
      <c r="AJ122" s="138"/>
      <c r="AK122" s="138"/>
      <c r="AL122" s="138"/>
      <c r="AM122" s="138"/>
      <c r="AN122" s="138"/>
      <c r="AO122" s="138"/>
      <c r="AP122" s="3"/>
    </row>
    <row r="123" spans="1:42" ht="15">
      <c r="A123" s="419" t="s">
        <v>171</v>
      </c>
      <c r="B123" s="420"/>
      <c r="C123" s="300">
        <v>215.9999999997217</v>
      </c>
      <c r="D123" s="59"/>
      <c r="E123" s="301">
        <v>59.99999999994543</v>
      </c>
      <c r="F123" s="129"/>
      <c r="G123" s="269">
        <f t="shared" si="2"/>
        <v>0.27777777777788304</v>
      </c>
      <c r="H123" s="254"/>
      <c r="I123" s="267">
        <v>0.96</v>
      </c>
      <c r="J123" s="59"/>
      <c r="K123" s="274">
        <f t="shared" si="3"/>
        <v>224.9999999997101</v>
      </c>
      <c r="L123" s="257"/>
      <c r="M123" s="125"/>
      <c r="N123" s="129"/>
      <c r="O123" s="152">
        <v>7</v>
      </c>
      <c r="P123" s="153"/>
      <c r="Q123" s="169"/>
      <c r="R123" s="153"/>
      <c r="S123" s="169"/>
      <c r="T123" s="153"/>
      <c r="U123" s="169"/>
      <c r="V123" s="153"/>
      <c r="W123" s="184"/>
      <c r="X123" s="169"/>
      <c r="Y123" s="153"/>
      <c r="Z123" s="184"/>
      <c r="AA123" s="169"/>
      <c r="AB123" s="138"/>
      <c r="AC123" s="138"/>
      <c r="AD123" s="138"/>
      <c r="AE123" s="138"/>
      <c r="AF123" s="138"/>
      <c r="AG123" s="138"/>
      <c r="AH123" s="138"/>
      <c r="AI123" s="138"/>
      <c r="AJ123" s="138"/>
      <c r="AK123" s="138"/>
      <c r="AL123" s="138"/>
      <c r="AM123" s="138"/>
      <c r="AN123" s="138"/>
      <c r="AO123" s="138"/>
      <c r="AP123" s="3"/>
    </row>
    <row r="124" spans="1:42" ht="15">
      <c r="A124" s="419" t="s">
        <v>172</v>
      </c>
      <c r="B124" s="420"/>
      <c r="C124" s="300">
        <v>252.000000000603</v>
      </c>
      <c r="D124" s="59"/>
      <c r="E124" s="301">
        <v>60.00000000011596</v>
      </c>
      <c r="F124" s="129"/>
      <c r="G124" s="269">
        <f t="shared" si="2"/>
        <v>0.23809523809512853</v>
      </c>
      <c r="H124" s="254"/>
      <c r="I124" s="267">
        <v>0.97</v>
      </c>
      <c r="J124" s="59"/>
      <c r="K124" s="274">
        <f t="shared" si="3"/>
        <v>259.7938144336113</v>
      </c>
      <c r="L124" s="257"/>
      <c r="M124" s="125"/>
      <c r="N124" s="129"/>
      <c r="O124" s="152"/>
      <c r="P124" s="153"/>
      <c r="Q124" s="169"/>
      <c r="R124" s="153"/>
      <c r="S124" s="169"/>
      <c r="T124" s="153"/>
      <c r="U124" s="169"/>
      <c r="V124" s="153"/>
      <c r="W124" s="184"/>
      <c r="X124" s="169"/>
      <c r="Y124" s="153"/>
      <c r="Z124" s="184"/>
      <c r="AA124" s="169"/>
      <c r="AB124" s="138"/>
      <c r="AC124" s="138"/>
      <c r="AD124" s="138"/>
      <c r="AE124" s="138"/>
      <c r="AF124" s="138"/>
      <c r="AG124" s="138"/>
      <c r="AH124" s="138"/>
      <c r="AI124" s="138"/>
      <c r="AJ124" s="138"/>
      <c r="AK124" s="138"/>
      <c r="AL124" s="138"/>
      <c r="AM124" s="138"/>
      <c r="AN124" s="138"/>
      <c r="AO124" s="138"/>
      <c r="AP124" s="3"/>
    </row>
    <row r="125" spans="1:42" ht="15.75">
      <c r="A125" s="419" t="s">
        <v>173</v>
      </c>
      <c r="B125" s="420"/>
      <c r="C125" s="300">
        <v>251.99999999997544</v>
      </c>
      <c r="D125" s="59"/>
      <c r="E125" s="301">
        <v>59.99999999994543</v>
      </c>
      <c r="F125" s="129"/>
      <c r="G125" s="269">
        <f t="shared" si="2"/>
        <v>0.23809523809504474</v>
      </c>
      <c r="H125" s="254"/>
      <c r="I125" s="267">
        <v>0.97</v>
      </c>
      <c r="J125" s="59"/>
      <c r="K125" s="274">
        <f t="shared" si="3"/>
        <v>259.7938144329644</v>
      </c>
      <c r="L125" s="257"/>
      <c r="M125" s="125"/>
      <c r="N125" s="129"/>
      <c r="O125" s="152"/>
      <c r="P125" s="153"/>
      <c r="Q125" s="169"/>
      <c r="R125" s="153"/>
      <c r="S125" s="169"/>
      <c r="T125" s="153"/>
      <c r="U125" s="169"/>
      <c r="V125" s="153"/>
      <c r="W125" s="184"/>
      <c r="X125" s="169"/>
      <c r="Y125" s="153"/>
      <c r="Z125" s="184"/>
      <c r="AA125" s="169"/>
      <c r="AB125" s="138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8"/>
      <c r="AO125" s="138"/>
      <c r="AP125" s="3"/>
    </row>
    <row r="126" spans="1:42" ht="15">
      <c r="A126" s="419" t="s">
        <v>174</v>
      </c>
      <c r="B126" s="420"/>
      <c r="C126" s="300">
        <v>365.999999999749</v>
      </c>
      <c r="D126" s="59"/>
      <c r="E126" s="301">
        <v>29.999999999972715</v>
      </c>
      <c r="F126" s="129"/>
      <c r="G126" s="269">
        <f t="shared" si="2"/>
        <v>0.08196721311473577</v>
      </c>
      <c r="H126" s="254"/>
      <c r="I126" s="267">
        <v>0.99</v>
      </c>
      <c r="J126" s="59"/>
      <c r="K126" s="274">
        <f t="shared" si="3"/>
        <v>369.69696969671617</v>
      </c>
      <c r="L126" s="257"/>
      <c r="M126" s="125"/>
      <c r="N126" s="129"/>
      <c r="O126" s="138"/>
      <c r="P126" s="135"/>
      <c r="Q126" s="135"/>
      <c r="R126" s="135"/>
      <c r="S126" s="135"/>
      <c r="T126" s="135"/>
      <c r="U126" s="135"/>
      <c r="V126" s="135"/>
      <c r="W126" s="135"/>
      <c r="X126" s="135"/>
      <c r="Y126" s="135"/>
      <c r="Z126" s="135"/>
      <c r="AA126" s="135"/>
      <c r="AB126" s="138"/>
      <c r="AC126" s="138"/>
      <c r="AD126" s="138"/>
      <c r="AE126" s="138"/>
      <c r="AF126" s="138"/>
      <c r="AG126" s="138"/>
      <c r="AH126" s="138"/>
      <c r="AI126" s="138"/>
      <c r="AJ126" s="138"/>
      <c r="AK126" s="138"/>
      <c r="AL126" s="138"/>
      <c r="AM126" s="138"/>
      <c r="AN126" s="138"/>
      <c r="AO126" s="138"/>
      <c r="AP126" s="3"/>
    </row>
    <row r="127" spans="1:42" ht="15">
      <c r="A127" s="419" t="s">
        <v>175</v>
      </c>
      <c r="B127" s="420"/>
      <c r="C127" s="300">
        <v>251.99999999994816</v>
      </c>
      <c r="D127" s="59"/>
      <c r="E127" s="301">
        <v>59.99999999994543</v>
      </c>
      <c r="F127" s="129"/>
      <c r="G127" s="269">
        <f t="shared" si="2"/>
        <v>0.23809523809507052</v>
      </c>
      <c r="H127" s="254"/>
      <c r="I127" s="267">
        <v>0.97</v>
      </c>
      <c r="J127" s="59"/>
      <c r="K127" s="274">
        <f t="shared" si="3"/>
        <v>259.79381443293624</v>
      </c>
      <c r="L127" s="257"/>
      <c r="M127" s="125"/>
      <c r="N127" s="129"/>
      <c r="O127" s="135" t="s">
        <v>104</v>
      </c>
      <c r="P127" s="135"/>
      <c r="Q127" s="135"/>
      <c r="R127" s="135"/>
      <c r="S127" s="135"/>
      <c r="T127" s="135"/>
      <c r="U127" s="135"/>
      <c r="V127" s="135"/>
      <c r="W127" s="135"/>
      <c r="X127" s="135"/>
      <c r="Y127" s="135"/>
      <c r="Z127" s="135"/>
      <c r="AA127" s="138"/>
      <c r="AB127" s="182"/>
      <c r="AC127" s="138"/>
      <c r="AD127" s="182"/>
      <c r="AE127" s="138"/>
      <c r="AF127" s="138"/>
      <c r="AG127" s="138"/>
      <c r="AH127" s="138"/>
      <c r="AI127" s="138"/>
      <c r="AJ127" s="138"/>
      <c r="AK127" s="138"/>
      <c r="AL127" s="138"/>
      <c r="AM127" s="138"/>
      <c r="AN127" s="138"/>
      <c r="AO127" s="138"/>
      <c r="AP127" s="3"/>
    </row>
    <row r="128" spans="1:42" ht="15">
      <c r="A128" s="419" t="s">
        <v>176</v>
      </c>
      <c r="B128" s="420"/>
      <c r="C128" s="300">
        <v>209.99999999989086</v>
      </c>
      <c r="D128" s="59"/>
      <c r="E128" s="301">
        <v>30.000000000143245</v>
      </c>
      <c r="F128" s="129"/>
      <c r="G128" s="269">
        <f t="shared" si="2"/>
        <v>0.14285714285789922</v>
      </c>
      <c r="H128" s="254"/>
      <c r="I128" s="267">
        <v>0.99</v>
      </c>
      <c r="J128" s="59"/>
      <c r="K128" s="274">
        <f t="shared" si="3"/>
        <v>212.12121212110188</v>
      </c>
      <c r="L128" s="257"/>
      <c r="M128" s="125"/>
      <c r="N128" s="129"/>
      <c r="O128" s="203"/>
      <c r="P128" s="138"/>
      <c r="Q128" s="138"/>
      <c r="R128" s="138"/>
      <c r="S128" s="138"/>
      <c r="T128" s="138"/>
      <c r="U128" s="138"/>
      <c r="V128" s="182"/>
      <c r="W128" s="182"/>
      <c r="X128" s="138"/>
      <c r="Y128" s="138"/>
      <c r="Z128" s="138"/>
      <c r="AA128" s="138"/>
      <c r="AB128" s="138"/>
      <c r="AC128" s="138"/>
      <c r="AD128" s="138"/>
      <c r="AE128" s="138"/>
      <c r="AF128" s="138"/>
      <c r="AG128" s="138"/>
      <c r="AH128" s="138"/>
      <c r="AI128" s="138"/>
      <c r="AJ128" s="138"/>
      <c r="AK128" s="138"/>
      <c r="AL128" s="138"/>
      <c r="AM128" s="138"/>
      <c r="AN128" s="138"/>
      <c r="AO128" s="138"/>
      <c r="AP128" s="3"/>
    </row>
    <row r="129" spans="1:42" ht="16.5" thickBot="1">
      <c r="A129" s="421" t="s">
        <v>177</v>
      </c>
      <c r="B129" s="422"/>
      <c r="C129" s="340">
        <v>10934.999999999945</v>
      </c>
      <c r="D129" s="202"/>
      <c r="E129" s="339">
        <v>1379.9999999999386</v>
      </c>
      <c r="F129" s="130"/>
      <c r="G129" s="315">
        <f t="shared" si="2"/>
        <v>0.12620027434841752</v>
      </c>
      <c r="H129" s="316"/>
      <c r="I129" s="342">
        <v>0.99</v>
      </c>
      <c r="J129" s="202"/>
      <c r="K129" s="317">
        <f t="shared" si="3"/>
        <v>11045.45454545449</v>
      </c>
      <c r="L129" s="260"/>
      <c r="M129" s="126"/>
      <c r="N129" s="130"/>
      <c r="O129" s="188" t="s">
        <v>285</v>
      </c>
      <c r="P129" s="178"/>
      <c r="Q129" s="188" t="s">
        <v>102</v>
      </c>
      <c r="R129" s="178"/>
      <c r="S129" s="148" t="s">
        <v>297</v>
      </c>
      <c r="T129" s="178"/>
      <c r="U129" s="148" t="s">
        <v>211</v>
      </c>
      <c r="V129" s="178"/>
      <c r="W129" s="148" t="s">
        <v>213</v>
      </c>
      <c r="X129" s="149"/>
      <c r="Y129" s="178"/>
      <c r="Z129" s="148"/>
      <c r="AA129" s="178"/>
      <c r="AB129" s="138"/>
      <c r="AC129" s="138"/>
      <c r="AD129" s="138"/>
      <c r="AE129" s="138"/>
      <c r="AF129" s="138"/>
      <c r="AG129" s="138"/>
      <c r="AH129" s="138"/>
      <c r="AI129" s="138"/>
      <c r="AJ129" s="138"/>
      <c r="AK129" s="138"/>
      <c r="AL129" s="138"/>
      <c r="AM129" s="138"/>
      <c r="AN129" s="138"/>
      <c r="AO129" s="138"/>
      <c r="AP129" s="3"/>
    </row>
    <row r="130" spans="1:42" ht="15.75" thickTop="1">
      <c r="A130" s="423"/>
      <c r="B130" s="423"/>
      <c r="O130" s="179"/>
      <c r="P130" s="180"/>
      <c r="Q130" s="179" t="s">
        <v>110</v>
      </c>
      <c r="R130" s="180"/>
      <c r="S130" s="179" t="s">
        <v>210</v>
      </c>
      <c r="T130" s="180"/>
      <c r="U130" s="179" t="s">
        <v>212</v>
      </c>
      <c r="V130" s="180"/>
      <c r="W130" s="179" t="s">
        <v>214</v>
      </c>
      <c r="X130" s="138"/>
      <c r="Y130" s="180"/>
      <c r="Z130" s="179" t="s">
        <v>300</v>
      </c>
      <c r="AA130" s="180"/>
      <c r="AB130" s="138"/>
      <c r="AC130" s="138"/>
      <c r="AD130" s="138"/>
      <c r="AE130" s="138"/>
      <c r="AF130" s="138"/>
      <c r="AG130" s="138"/>
      <c r="AH130" s="138"/>
      <c r="AI130" s="138"/>
      <c r="AJ130" s="138"/>
      <c r="AK130" s="138"/>
      <c r="AL130" s="138"/>
      <c r="AM130" s="138"/>
      <c r="AN130" s="138"/>
      <c r="AO130" s="138"/>
      <c r="AP130" s="3"/>
    </row>
    <row r="131" spans="1:42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179"/>
      <c r="P131" s="180"/>
      <c r="Q131" s="179"/>
      <c r="R131" s="180"/>
      <c r="S131" s="179"/>
      <c r="T131" s="180"/>
      <c r="U131" s="179"/>
      <c r="V131" s="180"/>
      <c r="W131" s="179" t="s">
        <v>215</v>
      </c>
      <c r="X131" s="138"/>
      <c r="Y131" s="180"/>
      <c r="Z131" s="179"/>
      <c r="AA131" s="180"/>
      <c r="AB131" s="417"/>
      <c r="AC131" s="417"/>
      <c r="AD131" s="138"/>
      <c r="AE131" s="182"/>
      <c r="AF131" s="182"/>
      <c r="AG131" s="417"/>
      <c r="AH131" s="417"/>
      <c r="AI131" s="138"/>
      <c r="AJ131" s="138"/>
      <c r="AK131" s="138"/>
      <c r="AL131" s="138"/>
      <c r="AM131" s="138"/>
      <c r="AN131" s="138"/>
      <c r="AO131" s="138"/>
      <c r="AP131" s="3"/>
    </row>
    <row r="132" spans="1:42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150"/>
      <c r="P132" s="195"/>
      <c r="Q132" s="150"/>
      <c r="R132" s="195"/>
      <c r="S132" s="150"/>
      <c r="T132" s="195"/>
      <c r="U132" s="150"/>
      <c r="V132" s="195"/>
      <c r="W132" s="150" t="s">
        <v>299</v>
      </c>
      <c r="X132" s="151"/>
      <c r="Y132" s="195"/>
      <c r="Z132" s="150"/>
      <c r="AA132" s="195"/>
      <c r="AB132" s="417"/>
      <c r="AC132" s="417"/>
      <c r="AD132" s="138"/>
      <c r="AE132" s="182"/>
      <c r="AF132" s="182"/>
      <c r="AG132" s="417"/>
      <c r="AH132" s="417"/>
      <c r="AI132" s="138"/>
      <c r="AJ132" s="138"/>
      <c r="AK132" s="138"/>
      <c r="AL132" s="138"/>
      <c r="AM132" s="138"/>
      <c r="AN132" s="138"/>
      <c r="AO132" s="138"/>
      <c r="AP132" s="3"/>
    </row>
    <row r="133" spans="1:42" ht="15">
      <c r="A133" s="132"/>
      <c r="B133" s="133"/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  <c r="M133" s="115"/>
      <c r="N133" s="115"/>
      <c r="O133" s="200"/>
      <c r="P133" s="248"/>
      <c r="Q133" s="153"/>
      <c r="R133" s="183"/>
      <c r="S133" s="200"/>
      <c r="T133" s="248"/>
      <c r="U133" s="153"/>
      <c r="V133" s="169"/>
      <c r="W133" s="153"/>
      <c r="X133" s="184"/>
      <c r="Y133" s="169"/>
      <c r="Z133" s="153"/>
      <c r="AA133" s="169"/>
      <c r="AB133" s="417"/>
      <c r="AC133" s="417"/>
      <c r="AD133" s="138"/>
      <c r="AE133" s="182"/>
      <c r="AF133" s="182"/>
      <c r="AG133" s="417"/>
      <c r="AH133" s="417"/>
      <c r="AI133" s="138"/>
      <c r="AJ133" s="138"/>
      <c r="AK133" s="138"/>
      <c r="AL133" s="138"/>
      <c r="AM133" s="138"/>
      <c r="AN133" s="138"/>
      <c r="AO133" s="138"/>
      <c r="AP133" s="3"/>
    </row>
    <row r="134" spans="1:42" ht="15">
      <c r="A134" s="133"/>
      <c r="B134" s="133"/>
      <c r="C134" s="72"/>
      <c r="D134" s="3"/>
      <c r="E134" s="3"/>
      <c r="F134" s="3"/>
      <c r="G134" s="134"/>
      <c r="H134" s="134"/>
      <c r="I134" s="134"/>
      <c r="J134" s="134"/>
      <c r="K134" s="134"/>
      <c r="L134" s="134"/>
      <c r="M134" s="115"/>
      <c r="N134" s="115"/>
      <c r="O134" s="200"/>
      <c r="P134" s="248"/>
      <c r="Q134" s="153"/>
      <c r="R134" s="183"/>
      <c r="S134" s="200"/>
      <c r="T134" s="248"/>
      <c r="U134" s="153"/>
      <c r="V134" s="169"/>
      <c r="W134" s="153"/>
      <c r="X134" s="184"/>
      <c r="Y134" s="169"/>
      <c r="Z134" s="153"/>
      <c r="AA134" s="169"/>
      <c r="AB134" s="417"/>
      <c r="AC134" s="417"/>
      <c r="AD134" s="138"/>
      <c r="AE134" s="182"/>
      <c r="AF134" s="182"/>
      <c r="AG134" s="417"/>
      <c r="AH134" s="417"/>
      <c r="AI134" s="138"/>
      <c r="AJ134" s="138"/>
      <c r="AK134" s="138"/>
      <c r="AL134" s="138"/>
      <c r="AM134" s="138"/>
      <c r="AN134" s="138"/>
      <c r="AO134" s="138"/>
      <c r="AP134" s="3"/>
    </row>
    <row r="135" spans="4:42" ht="16.5" customHeight="1">
      <c r="D135" t="s">
        <v>178</v>
      </c>
      <c r="O135" s="200"/>
      <c r="P135" s="248"/>
      <c r="Q135" s="153"/>
      <c r="R135" s="183"/>
      <c r="S135" s="200"/>
      <c r="T135" s="248"/>
      <c r="U135" s="153"/>
      <c r="V135" s="169"/>
      <c r="W135" s="153"/>
      <c r="X135" s="184"/>
      <c r="Y135" s="169"/>
      <c r="Z135" s="153"/>
      <c r="AA135" s="169"/>
      <c r="AB135" s="417"/>
      <c r="AC135" s="417"/>
      <c r="AD135" s="138"/>
      <c r="AE135" s="182"/>
      <c r="AF135" s="182"/>
      <c r="AG135" s="417"/>
      <c r="AH135" s="417"/>
      <c r="AI135" s="138"/>
      <c r="AJ135" s="138"/>
      <c r="AK135" s="138"/>
      <c r="AL135" s="138"/>
      <c r="AM135" s="138"/>
      <c r="AN135" s="138"/>
      <c r="AO135" s="138"/>
      <c r="AP135" s="3"/>
    </row>
    <row r="136" spans="15:42" ht="14.25" customHeight="1">
      <c r="O136" s="200"/>
      <c r="P136" s="248"/>
      <c r="Q136" s="153"/>
      <c r="R136" s="183"/>
      <c r="S136" s="200"/>
      <c r="T136" s="248"/>
      <c r="U136" s="153"/>
      <c r="V136" s="169"/>
      <c r="W136" s="153"/>
      <c r="X136" s="184"/>
      <c r="Y136" s="169"/>
      <c r="Z136" s="153"/>
      <c r="AA136" s="169"/>
      <c r="AB136" s="417"/>
      <c r="AC136" s="417"/>
      <c r="AD136" s="138"/>
      <c r="AE136" s="182"/>
      <c r="AF136" s="182"/>
      <c r="AG136" s="417"/>
      <c r="AH136" s="417"/>
      <c r="AI136" s="138"/>
      <c r="AJ136" s="138"/>
      <c r="AK136" s="138"/>
      <c r="AL136" s="138"/>
      <c r="AM136" s="138"/>
      <c r="AN136" s="138"/>
      <c r="AO136" s="138"/>
      <c r="AP136" s="3"/>
    </row>
    <row r="137" spans="1:42" ht="15">
      <c r="A137" s="464" t="s">
        <v>62</v>
      </c>
      <c r="B137" s="465"/>
      <c r="C137" s="400" t="s">
        <v>179</v>
      </c>
      <c r="D137" s="401"/>
      <c r="E137" s="401"/>
      <c r="F137" s="463"/>
      <c r="G137" s="400" t="s">
        <v>180</v>
      </c>
      <c r="H137" s="401"/>
      <c r="I137" s="401"/>
      <c r="J137" s="401"/>
      <c r="K137" s="401"/>
      <c r="L137" s="463"/>
      <c r="M137" s="467" t="s">
        <v>278</v>
      </c>
      <c r="N137" s="468"/>
      <c r="O137" s="200"/>
      <c r="P137" s="248"/>
      <c r="Q137" s="153"/>
      <c r="R137" s="183"/>
      <c r="S137" s="200"/>
      <c r="T137" s="248"/>
      <c r="U137" s="153"/>
      <c r="V137" s="169"/>
      <c r="W137" s="153"/>
      <c r="X137" s="184"/>
      <c r="Y137" s="169"/>
      <c r="Z137" s="153"/>
      <c r="AA137" s="169"/>
      <c r="AB137" s="417"/>
      <c r="AC137" s="417"/>
      <c r="AD137" s="138"/>
      <c r="AE137" s="182"/>
      <c r="AF137" s="182"/>
      <c r="AG137" s="417"/>
      <c r="AH137" s="417"/>
      <c r="AI137" s="138"/>
      <c r="AJ137" s="138"/>
      <c r="AK137" s="138"/>
      <c r="AL137" s="138"/>
      <c r="AM137" s="138"/>
      <c r="AN137" s="138"/>
      <c r="AO137" s="138"/>
      <c r="AP137" s="3"/>
    </row>
    <row r="138" spans="1:42" ht="15" customHeight="1">
      <c r="A138" s="466"/>
      <c r="B138" s="465"/>
      <c r="C138" s="144" t="s">
        <v>184</v>
      </c>
      <c r="D138" s="76"/>
      <c r="E138" s="74" t="s">
        <v>185</v>
      </c>
      <c r="F138" s="76"/>
      <c r="G138" s="400" t="s">
        <v>181</v>
      </c>
      <c r="H138" s="463"/>
      <c r="I138" s="400" t="s">
        <v>182</v>
      </c>
      <c r="J138" s="463"/>
      <c r="K138" s="400" t="s">
        <v>183</v>
      </c>
      <c r="L138" s="463"/>
      <c r="M138" s="467"/>
      <c r="N138" s="468"/>
      <c r="O138" s="200"/>
      <c r="P138" s="248"/>
      <c r="Q138" s="153"/>
      <c r="R138" s="183"/>
      <c r="S138" s="200"/>
      <c r="T138" s="248"/>
      <c r="U138" s="153"/>
      <c r="V138" s="169"/>
      <c r="W138" s="153"/>
      <c r="X138" s="184"/>
      <c r="Y138" s="169"/>
      <c r="Z138" s="153"/>
      <c r="AA138" s="169"/>
      <c r="AB138" s="417"/>
      <c r="AC138" s="417"/>
      <c r="AD138" s="138"/>
      <c r="AE138" s="138"/>
      <c r="AF138" s="138"/>
      <c r="AG138" s="417"/>
      <c r="AH138" s="417"/>
      <c r="AI138" s="138"/>
      <c r="AJ138" s="138"/>
      <c r="AK138" s="138"/>
      <c r="AL138" s="138"/>
      <c r="AM138" s="138"/>
      <c r="AN138" s="138"/>
      <c r="AO138" s="138"/>
      <c r="AP138" s="3"/>
    </row>
    <row r="139" spans="1:42" ht="15">
      <c r="A139" s="400" t="s">
        <v>63</v>
      </c>
      <c r="B139" s="463"/>
      <c r="C139" s="243">
        <f>C105+C106+C107+C108+C109+C110+C111+C112</f>
        <v>4158.000000000584</v>
      </c>
      <c r="D139" s="59"/>
      <c r="E139" s="243">
        <f>E105+E106+E107+E108+E109+E110+E111+E112</f>
        <v>449.99999999976126</v>
      </c>
      <c r="F139" s="59"/>
      <c r="G139" s="243">
        <f>C139/8</f>
        <v>519.750000000073</v>
      </c>
      <c r="H139" s="59"/>
      <c r="I139" s="243">
        <f>E139/8</f>
        <v>56.24999999997016</v>
      </c>
      <c r="J139" s="59"/>
      <c r="K139" s="61">
        <v>523</v>
      </c>
      <c r="L139" s="59"/>
      <c r="M139" s="267">
        <f>G139/K139</f>
        <v>0.9937858508605601</v>
      </c>
      <c r="N139" s="261"/>
      <c r="O139" s="200"/>
      <c r="P139" s="248"/>
      <c r="Q139" s="153"/>
      <c r="R139" s="183"/>
      <c r="S139" s="200"/>
      <c r="T139" s="248"/>
      <c r="U139" s="153"/>
      <c r="V139" s="169"/>
      <c r="W139" s="153"/>
      <c r="X139" s="184"/>
      <c r="Y139" s="169"/>
      <c r="Z139" s="153"/>
      <c r="AA139" s="169"/>
      <c r="AB139" s="138"/>
      <c r="AC139" s="138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</row>
    <row r="140" spans="1:29" ht="15">
      <c r="A140" s="400" t="s">
        <v>186</v>
      </c>
      <c r="B140" s="463"/>
      <c r="C140" s="243">
        <f>C113+C114+C115+C116+C117+C118+C119+C120</f>
        <v>4095.0000000000273</v>
      </c>
      <c r="D140" s="59"/>
      <c r="E140" s="243">
        <f>E113+E114+E115+E116+E117+E118+E119+E120</f>
        <v>510.00000000004775</v>
      </c>
      <c r="F140" s="59"/>
      <c r="G140" s="243">
        <f>C140/8</f>
        <v>511.8750000000034</v>
      </c>
      <c r="H140" s="59"/>
      <c r="I140" s="243">
        <f>E140/8</f>
        <v>63.75000000000597</v>
      </c>
      <c r="J140" s="59"/>
      <c r="K140" s="61">
        <v>516</v>
      </c>
      <c r="L140" s="59"/>
      <c r="M140" s="267">
        <f>G140/K140</f>
        <v>0.992005813953495</v>
      </c>
      <c r="N140" s="261"/>
      <c r="O140" s="138"/>
      <c r="P140" s="138"/>
      <c r="Q140" s="138"/>
      <c r="R140" s="138"/>
      <c r="S140" s="138"/>
      <c r="T140" s="138"/>
      <c r="U140" s="138"/>
      <c r="V140" s="138"/>
      <c r="W140" s="138"/>
      <c r="X140" s="138"/>
      <c r="Y140" s="138"/>
      <c r="Z140" s="138"/>
      <c r="AA140" s="138"/>
      <c r="AB140" s="135"/>
      <c r="AC140" s="135"/>
    </row>
    <row r="141" spans="1:29" ht="15">
      <c r="A141" s="400" t="s">
        <v>187</v>
      </c>
      <c r="B141" s="463"/>
      <c r="C141" s="243">
        <f>C121+C122+C123+C124+C125+C126+C127+C128</f>
        <v>2681.9999999993342</v>
      </c>
      <c r="D141" s="59"/>
      <c r="E141" s="243">
        <f>E121+E122+E123+E124+E125+E126+E127+E128</f>
        <v>420.0000000001296</v>
      </c>
      <c r="F141" s="59"/>
      <c r="G141" s="243">
        <f>C141/8</f>
        <v>335.2499999999168</v>
      </c>
      <c r="H141" s="59"/>
      <c r="I141" s="243">
        <f>E141/8</f>
        <v>52.5000000000162</v>
      </c>
      <c r="J141" s="59"/>
      <c r="K141" s="61">
        <v>339</v>
      </c>
      <c r="L141" s="59"/>
      <c r="M141" s="267">
        <f>G141/K141</f>
        <v>0.9889380530970997</v>
      </c>
      <c r="N141" s="261"/>
      <c r="O141" s="182"/>
      <c r="P141" s="138"/>
      <c r="Q141" s="182"/>
      <c r="R141" s="138"/>
      <c r="S141" s="138"/>
      <c r="T141" s="138"/>
      <c r="U141" s="138"/>
      <c r="V141" s="138"/>
      <c r="W141" s="138"/>
      <c r="X141" s="138"/>
      <c r="Y141" s="138"/>
      <c r="Z141" s="138"/>
      <c r="AA141" s="138"/>
      <c r="AB141" s="135"/>
      <c r="AC141" s="135"/>
    </row>
    <row r="142" spans="1:29" ht="15">
      <c r="A142" s="400" t="s">
        <v>188</v>
      </c>
      <c r="B142" s="463"/>
      <c r="C142" s="243">
        <f>C139+C140+C141</f>
        <v>10934.999999999945</v>
      </c>
      <c r="D142" s="59"/>
      <c r="E142" s="243">
        <f>E139+E140+E141</f>
        <v>1379.9999999999386</v>
      </c>
      <c r="F142" s="59"/>
      <c r="G142" s="243">
        <f>C142/24</f>
        <v>455.6249999999977</v>
      </c>
      <c r="H142" s="59"/>
      <c r="I142" s="243">
        <f>E142/24</f>
        <v>57.49999999999744</v>
      </c>
      <c r="J142" s="59"/>
      <c r="K142" s="61">
        <v>460</v>
      </c>
      <c r="L142" s="59"/>
      <c r="M142" s="267">
        <f>G142/K142</f>
        <v>0.9904891304347777</v>
      </c>
      <c r="N142" s="261"/>
      <c r="O142" s="138"/>
      <c r="P142" s="138"/>
      <c r="Q142" s="138"/>
      <c r="R142" s="138"/>
      <c r="S142" s="138"/>
      <c r="T142" s="138"/>
      <c r="U142" s="138"/>
      <c r="V142" s="138"/>
      <c r="W142" s="138"/>
      <c r="X142" s="138"/>
      <c r="Y142" s="138"/>
      <c r="Z142" s="138"/>
      <c r="AA142" s="138"/>
      <c r="AB142" s="135"/>
      <c r="AC142" s="135"/>
    </row>
    <row r="143" spans="1:29" ht="15">
      <c r="A143" s="61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59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  <c r="Z143" s="138"/>
      <c r="AA143" s="138"/>
      <c r="AB143" s="135"/>
      <c r="AC143" s="135"/>
    </row>
    <row r="144" spans="15:29" ht="15"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  <c r="Z144" s="138"/>
      <c r="AA144" s="138"/>
      <c r="AB144" s="135"/>
      <c r="AC144" s="135"/>
    </row>
    <row r="145" spans="15:29" ht="15">
      <c r="O145" s="417"/>
      <c r="P145" s="417"/>
      <c r="Q145" s="138"/>
      <c r="R145" s="182"/>
      <c r="S145" s="417"/>
      <c r="T145" s="417"/>
      <c r="U145" s="138"/>
      <c r="V145" s="138"/>
      <c r="W145" s="138"/>
      <c r="X145" s="138"/>
      <c r="Y145" s="138"/>
      <c r="Z145" s="138"/>
      <c r="AA145" s="138"/>
      <c r="AB145" s="135"/>
      <c r="AC145" s="135"/>
    </row>
    <row r="146" spans="1:29" ht="15">
      <c r="A146" s="100"/>
      <c r="O146" s="417"/>
      <c r="P146" s="417"/>
      <c r="Q146" s="138"/>
      <c r="R146" s="182"/>
      <c r="S146" s="417"/>
      <c r="T146" s="417"/>
      <c r="U146" s="138"/>
      <c r="V146" s="138"/>
      <c r="W146" s="138"/>
      <c r="X146" s="138"/>
      <c r="Y146" s="138"/>
      <c r="Z146" s="138"/>
      <c r="AA146" s="138"/>
      <c r="AB146" s="135"/>
      <c r="AC146" s="135"/>
    </row>
    <row r="147" spans="3:29" ht="15">
      <c r="C147" s="1"/>
      <c r="K147" s="1"/>
      <c r="O147" s="417"/>
      <c r="P147" s="417"/>
      <c r="Q147" s="138"/>
      <c r="R147" s="182"/>
      <c r="S147" s="417"/>
      <c r="T147" s="417"/>
      <c r="U147" s="138"/>
      <c r="V147" s="138"/>
      <c r="W147" s="138"/>
      <c r="X147" s="138"/>
      <c r="Y147" s="138"/>
      <c r="Z147" s="138"/>
      <c r="AA147" s="138"/>
      <c r="AB147" s="135"/>
      <c r="AC147" s="135"/>
    </row>
    <row r="148" spans="15:41" ht="15">
      <c r="O148" s="417"/>
      <c r="P148" s="417"/>
      <c r="Q148" s="138"/>
      <c r="R148" s="182"/>
      <c r="S148" s="417"/>
      <c r="T148" s="417"/>
      <c r="U148" s="138"/>
      <c r="V148" s="138"/>
      <c r="W148" s="138"/>
      <c r="X148" s="138"/>
      <c r="Y148" s="138"/>
      <c r="Z148" s="138"/>
      <c r="AA148" s="138"/>
      <c r="AB148" s="138"/>
      <c r="AC148" s="138"/>
      <c r="AD148" s="138"/>
      <c r="AE148" s="138"/>
      <c r="AF148" s="138"/>
      <c r="AG148" s="138"/>
      <c r="AH148" s="138"/>
      <c r="AI148" s="138"/>
      <c r="AJ148" s="138"/>
      <c r="AK148" s="138"/>
      <c r="AL148" s="138"/>
      <c r="AM148" s="138"/>
      <c r="AN148" s="138"/>
      <c r="AO148" s="138"/>
    </row>
    <row r="149" spans="1:41" ht="15">
      <c r="A149" s="100" t="s">
        <v>189</v>
      </c>
      <c r="H149" t="s">
        <v>192</v>
      </c>
      <c r="O149" s="417"/>
      <c r="P149" s="417"/>
      <c r="Q149" s="138"/>
      <c r="R149" s="182"/>
      <c r="S149" s="417"/>
      <c r="T149" s="417"/>
      <c r="U149" s="138"/>
      <c r="V149" s="138"/>
      <c r="W149" s="138"/>
      <c r="X149" s="138"/>
      <c r="Y149" s="138"/>
      <c r="Z149" s="138"/>
      <c r="AA149" s="138"/>
      <c r="AB149" s="138"/>
      <c r="AC149" s="138"/>
      <c r="AD149" s="138"/>
      <c r="AE149" s="138"/>
      <c r="AF149" s="138"/>
      <c r="AG149" s="138"/>
      <c r="AH149" s="138"/>
      <c r="AI149" s="138"/>
      <c r="AJ149" s="138"/>
      <c r="AK149" s="138"/>
      <c r="AL149" s="138"/>
      <c r="AM149" s="138"/>
      <c r="AN149" s="138"/>
      <c r="AO149" s="138"/>
    </row>
    <row r="150" spans="3:41" ht="15">
      <c r="C150" s="1" t="s">
        <v>190</v>
      </c>
      <c r="K150" s="1" t="s">
        <v>191</v>
      </c>
      <c r="O150" s="417"/>
      <c r="P150" s="417"/>
      <c r="Q150" s="138"/>
      <c r="R150" s="182"/>
      <c r="S150" s="417"/>
      <c r="T150" s="417"/>
      <c r="U150" s="138"/>
      <c r="V150" s="138"/>
      <c r="W150" s="138"/>
      <c r="X150" s="138"/>
      <c r="Y150" s="138"/>
      <c r="Z150" s="138"/>
      <c r="AA150" s="138"/>
      <c r="AB150" s="138"/>
      <c r="AC150" s="138"/>
      <c r="AD150" s="138"/>
      <c r="AE150" s="138"/>
      <c r="AF150" s="138"/>
      <c r="AG150" s="138"/>
      <c r="AH150" s="138"/>
      <c r="AI150" s="138"/>
      <c r="AJ150" s="138"/>
      <c r="AK150" s="138"/>
      <c r="AL150" s="138"/>
      <c r="AM150" s="138"/>
      <c r="AN150" s="138"/>
      <c r="AO150" s="138"/>
    </row>
    <row r="151" spans="15:73" ht="15">
      <c r="O151" s="417"/>
      <c r="P151" s="417"/>
      <c r="Q151" s="138"/>
      <c r="R151" s="182"/>
      <c r="S151" s="417"/>
      <c r="T151" s="417"/>
      <c r="U151" s="138"/>
      <c r="V151" s="138"/>
      <c r="W151" s="138"/>
      <c r="X151" s="138"/>
      <c r="Y151" s="138"/>
      <c r="Z151" s="138"/>
      <c r="AA151" s="138"/>
      <c r="AB151" s="138"/>
      <c r="AC151" s="138"/>
      <c r="AD151" s="138"/>
      <c r="AE151" s="138"/>
      <c r="AF151" s="138"/>
      <c r="AG151" s="138"/>
      <c r="AH151" s="138"/>
      <c r="AI151" s="138"/>
      <c r="AJ151" s="138"/>
      <c r="AK151" s="138"/>
      <c r="AL151" s="138"/>
      <c r="AM151" s="138"/>
      <c r="AN151" s="138"/>
      <c r="AO151" s="138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</row>
    <row r="152" spans="16:33" ht="12.75">
      <c r="P152" s="312"/>
      <c r="AG152" s="312"/>
    </row>
    <row r="153" spans="16:66" ht="15.75">
      <c r="P153" s="312"/>
      <c r="AC153" s="3"/>
      <c r="AD153" s="14"/>
      <c r="AE153" s="3"/>
      <c r="AF153" s="3"/>
      <c r="AG153" s="312"/>
      <c r="AH153" s="3"/>
      <c r="AI153" s="3"/>
      <c r="AJ153" s="14"/>
      <c r="AK153" s="3"/>
      <c r="AL153" s="3"/>
      <c r="AM153" s="312"/>
      <c r="AN153" s="3"/>
      <c r="AO153" s="3"/>
      <c r="AP153" s="166"/>
      <c r="AQ153" s="166"/>
      <c r="AR153" s="3"/>
      <c r="AS153" s="14"/>
      <c r="AT153" s="3"/>
      <c r="AU153" s="3"/>
      <c r="AV153" s="375"/>
      <c r="AW153" s="14"/>
      <c r="AX153" s="3"/>
      <c r="AY153" s="14"/>
      <c r="AZ153" s="3"/>
      <c r="BA153" s="3"/>
      <c r="BB153" s="312"/>
      <c r="BC153" s="3"/>
      <c r="BD153" s="3"/>
      <c r="BE153" s="166"/>
      <c r="BF153" s="166"/>
      <c r="BG153" s="3"/>
      <c r="BH153" s="3"/>
      <c r="BI153" s="3"/>
      <c r="BJ153" s="3"/>
      <c r="BK153" s="3"/>
      <c r="BL153" s="3"/>
      <c r="BM153" s="3"/>
      <c r="BN153" s="3"/>
    </row>
    <row r="154" spans="1:66" ht="15">
      <c r="A154" t="s">
        <v>0</v>
      </c>
      <c r="I154" s="5" t="s">
        <v>317</v>
      </c>
      <c r="J154" s="5"/>
      <c r="K154" s="5"/>
      <c r="L154" s="5"/>
      <c r="M154" s="5"/>
      <c r="N154" s="5"/>
      <c r="O154" s="135" t="s">
        <v>193</v>
      </c>
      <c r="P154" s="135"/>
      <c r="Q154" s="135"/>
      <c r="R154" s="135"/>
      <c r="S154" s="135"/>
      <c r="T154" s="135"/>
      <c r="U154" s="135"/>
      <c r="V154" s="135"/>
      <c r="W154" s="135"/>
      <c r="X154" s="135"/>
      <c r="Y154" s="135"/>
      <c r="Z154" s="135"/>
      <c r="AA154" s="135"/>
      <c r="AC154" s="103"/>
      <c r="AD154" s="376"/>
      <c r="AE154" s="3"/>
      <c r="AF154" s="3"/>
      <c r="AG154" s="377"/>
      <c r="AH154" s="3"/>
      <c r="AI154" s="3"/>
      <c r="AJ154" s="376"/>
      <c r="AK154" s="3"/>
      <c r="AL154" s="3"/>
      <c r="AM154" s="377"/>
      <c r="AN154" s="3"/>
      <c r="AO154" s="3"/>
      <c r="AP154" s="3"/>
      <c r="AQ154" s="3"/>
      <c r="AR154" s="103"/>
      <c r="AS154" s="376"/>
      <c r="AT154" s="3"/>
      <c r="AU154" s="3"/>
      <c r="AV154" s="377"/>
      <c r="AW154" s="3"/>
      <c r="AX154" s="3"/>
      <c r="AY154" s="376"/>
      <c r="AZ154" s="3"/>
      <c r="BA154" s="3"/>
      <c r="BB154" s="377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</row>
    <row r="155" spans="1:66" ht="15">
      <c r="A155" s="1" t="s">
        <v>301</v>
      </c>
      <c r="G155" s="111"/>
      <c r="I155" s="5" t="s">
        <v>275</v>
      </c>
      <c r="J155" s="5"/>
      <c r="K155" s="5"/>
      <c r="L155" s="5"/>
      <c r="M155" s="5"/>
      <c r="N155" s="5"/>
      <c r="O155" s="135" t="s">
        <v>194</v>
      </c>
      <c r="P155" s="135"/>
      <c r="Q155" s="135"/>
      <c r="R155" s="135"/>
      <c r="S155" s="135"/>
      <c r="T155" s="135"/>
      <c r="U155" s="135"/>
      <c r="V155" s="135"/>
      <c r="W155" s="135"/>
      <c r="X155" s="135"/>
      <c r="Y155" s="135"/>
      <c r="Z155" s="135"/>
      <c r="AA155" s="135"/>
      <c r="AC155" s="104"/>
      <c r="AD155" s="376"/>
      <c r="AE155" s="376"/>
      <c r="AF155" s="378"/>
      <c r="AG155" s="377"/>
      <c r="AH155" s="376"/>
      <c r="AI155" s="379"/>
      <c r="AJ155" s="376"/>
      <c r="AK155" s="376"/>
      <c r="AL155" s="378"/>
      <c r="AM155" s="377"/>
      <c r="AN155" s="376"/>
      <c r="AO155" s="379"/>
      <c r="AP155" s="378"/>
      <c r="AQ155" s="379"/>
      <c r="AR155" s="104"/>
      <c r="AS155" s="376"/>
      <c r="AT155" s="376"/>
      <c r="AU155" s="367"/>
      <c r="AV155" s="377"/>
      <c r="AW155" s="376"/>
      <c r="AX155" s="380"/>
      <c r="AY155" s="376"/>
      <c r="AZ155" s="372"/>
      <c r="BA155" s="323"/>
      <c r="BB155" s="377"/>
      <c r="BC155" s="376"/>
      <c r="BD155" s="380"/>
      <c r="BE155" s="378"/>
      <c r="BF155" s="379"/>
      <c r="BG155" s="281"/>
      <c r="BH155" s="281"/>
      <c r="BI155" s="3"/>
      <c r="BJ155" s="3"/>
      <c r="BK155" s="3"/>
      <c r="BL155" s="3"/>
      <c r="BM155" s="3"/>
      <c r="BN155" s="3"/>
    </row>
    <row r="156" spans="1:66" ht="15">
      <c r="A156" s="4"/>
      <c r="B156" s="4"/>
      <c r="C156" s="4"/>
      <c r="D156" s="4"/>
      <c r="E156" s="4"/>
      <c r="O156" s="135"/>
      <c r="P156" s="135" t="s">
        <v>195</v>
      </c>
      <c r="Q156" s="135"/>
      <c r="R156" s="135"/>
      <c r="S156" s="135"/>
      <c r="T156" s="135"/>
      <c r="U156" s="135"/>
      <c r="V156" s="135"/>
      <c r="W156" s="135"/>
      <c r="X156" s="135"/>
      <c r="Y156" s="135"/>
      <c r="Z156" s="135"/>
      <c r="AA156" s="135"/>
      <c r="AC156" s="104"/>
      <c r="AD156" s="376"/>
      <c r="AE156" s="376"/>
      <c r="AF156" s="378"/>
      <c r="AG156" s="377"/>
      <c r="AH156" s="376"/>
      <c r="AI156" s="379"/>
      <c r="AJ156" s="376"/>
      <c r="AK156" s="376"/>
      <c r="AL156" s="378"/>
      <c r="AM156" s="377"/>
      <c r="AN156" s="376"/>
      <c r="AO156" s="379"/>
      <c r="AP156" s="378"/>
      <c r="AQ156" s="379"/>
      <c r="AR156" s="104"/>
      <c r="AS156" s="376"/>
      <c r="AT156" s="376"/>
      <c r="AU156" s="367"/>
      <c r="AV156" s="377"/>
      <c r="AW156" s="376"/>
      <c r="AX156" s="380"/>
      <c r="AY156" s="376"/>
      <c r="AZ156" s="372"/>
      <c r="BA156" s="323"/>
      <c r="BB156" s="377"/>
      <c r="BC156" s="376"/>
      <c r="BD156" s="380"/>
      <c r="BE156" s="378"/>
      <c r="BF156" s="379"/>
      <c r="BG156" s="281"/>
      <c r="BH156" s="281"/>
      <c r="BI156" s="3"/>
      <c r="BJ156" s="3"/>
      <c r="BK156" s="3"/>
      <c r="BL156" s="3"/>
      <c r="BM156" s="3"/>
      <c r="BN156" s="3"/>
    </row>
    <row r="157" spans="1:66" ht="15">
      <c r="A157" s="5" t="s">
        <v>1</v>
      </c>
      <c r="B157" s="5"/>
      <c r="C157" s="5"/>
      <c r="D157" s="5"/>
      <c r="E157" s="5"/>
      <c r="I157" t="s">
        <v>123</v>
      </c>
      <c r="O157" s="135"/>
      <c r="P157" s="135" t="s">
        <v>196</v>
      </c>
      <c r="Q157" s="135"/>
      <c r="R157" s="135"/>
      <c r="S157" s="135"/>
      <c r="T157" s="135"/>
      <c r="U157" s="135"/>
      <c r="V157" s="135"/>
      <c r="W157" s="135"/>
      <c r="X157" s="135"/>
      <c r="Y157" s="135"/>
      <c r="Z157" s="135"/>
      <c r="AA157" s="135"/>
      <c r="AC157" s="104"/>
      <c r="AD157" s="376"/>
      <c r="AE157" s="376"/>
      <c r="AF157" s="378"/>
      <c r="AG157" s="377"/>
      <c r="AH157" s="376"/>
      <c r="AI157" s="379"/>
      <c r="AJ157" s="376"/>
      <c r="AK157" s="376"/>
      <c r="AL157" s="378"/>
      <c r="AM157" s="377"/>
      <c r="AN157" s="376"/>
      <c r="AO157" s="379"/>
      <c r="AP157" s="378"/>
      <c r="AQ157" s="379"/>
      <c r="AR157" s="104"/>
      <c r="AS157" s="376"/>
      <c r="AT157" s="376"/>
      <c r="AU157" s="367"/>
      <c r="AV157" s="377"/>
      <c r="AW157" s="376"/>
      <c r="AX157" s="380"/>
      <c r="AY157" s="376"/>
      <c r="AZ157" s="372"/>
      <c r="BA157" s="323"/>
      <c r="BB157" s="377"/>
      <c r="BC157" s="376"/>
      <c r="BD157" s="380"/>
      <c r="BE157" s="378"/>
      <c r="BF157" s="379"/>
      <c r="BG157" s="281"/>
      <c r="BH157" s="281"/>
      <c r="BI157" s="3"/>
      <c r="BJ157" s="3"/>
      <c r="BK157" s="3"/>
      <c r="BL157" s="3"/>
      <c r="BM157" s="3"/>
      <c r="BN157" s="3"/>
    </row>
    <row r="158" spans="1:66" ht="15">
      <c r="A158" s="5" t="s">
        <v>2</v>
      </c>
      <c r="B158" s="5"/>
      <c r="C158" s="5"/>
      <c r="D158" s="5"/>
      <c r="E158" s="5"/>
      <c r="I158" t="s">
        <v>276</v>
      </c>
      <c r="O158" s="135" t="s">
        <v>283</v>
      </c>
      <c r="P158" s="135"/>
      <c r="Q158" s="135"/>
      <c r="R158" s="135"/>
      <c r="S158" s="135"/>
      <c r="T158" s="135"/>
      <c r="U158" s="135"/>
      <c r="V158" s="135"/>
      <c r="W158" s="135"/>
      <c r="X158" s="135"/>
      <c r="Y158" s="135"/>
      <c r="Z158" s="135"/>
      <c r="AA158" s="135"/>
      <c r="AC158" s="104"/>
      <c r="AD158" s="376"/>
      <c r="AE158" s="376"/>
      <c r="AF158" s="378"/>
      <c r="AG158" s="377"/>
      <c r="AH158" s="376"/>
      <c r="AI158" s="379"/>
      <c r="AJ158" s="376"/>
      <c r="AK158" s="376"/>
      <c r="AL158" s="378"/>
      <c r="AM158" s="377"/>
      <c r="AN158" s="376"/>
      <c r="AO158" s="379"/>
      <c r="AP158" s="378"/>
      <c r="AQ158" s="379"/>
      <c r="AR158" s="104"/>
      <c r="AS158" s="376"/>
      <c r="AT158" s="376"/>
      <c r="AU158" s="367"/>
      <c r="AV158" s="377"/>
      <c r="AW158" s="376"/>
      <c r="AX158" s="380"/>
      <c r="AY158" s="376"/>
      <c r="AZ158" s="372"/>
      <c r="BA158" s="323"/>
      <c r="BB158" s="377"/>
      <c r="BC158" s="376"/>
      <c r="BD158" s="380"/>
      <c r="BE158" s="378"/>
      <c r="BF158" s="379"/>
      <c r="BG158" s="281"/>
      <c r="BH158" s="281"/>
      <c r="BI158" s="3"/>
      <c r="BJ158" s="3"/>
      <c r="BK158" s="3"/>
      <c r="BL158" s="3"/>
      <c r="BM158" s="3"/>
      <c r="BN158" s="3"/>
    </row>
    <row r="159" spans="1:66" ht="15">
      <c r="A159" t="s">
        <v>122</v>
      </c>
      <c r="I159" t="s">
        <v>124</v>
      </c>
      <c r="O159" s="135"/>
      <c r="P159" s="135" t="s">
        <v>198</v>
      </c>
      <c r="Q159" s="135"/>
      <c r="R159" s="135"/>
      <c r="S159" s="135"/>
      <c r="T159" s="135"/>
      <c r="U159" s="135"/>
      <c r="V159" s="135"/>
      <c r="W159" s="135"/>
      <c r="X159" s="135"/>
      <c r="Y159" s="135"/>
      <c r="Z159" s="135"/>
      <c r="AA159" s="135"/>
      <c r="AC159" s="104"/>
      <c r="AD159" s="376"/>
      <c r="AE159" s="376"/>
      <c r="AF159" s="378"/>
      <c r="AG159" s="376"/>
      <c r="AH159" s="376"/>
      <c r="AI159" s="379"/>
      <c r="AJ159" s="376"/>
      <c r="AK159" s="376"/>
      <c r="AL159" s="378"/>
      <c r="AM159" s="376"/>
      <c r="AN159" s="376"/>
      <c r="AO159" s="379"/>
      <c r="AP159" s="378"/>
      <c r="AQ159" s="379"/>
      <c r="AR159" s="104"/>
      <c r="AS159" s="376"/>
      <c r="AT159" s="376"/>
      <c r="AU159" s="367"/>
      <c r="AV159" s="376"/>
      <c r="AW159" s="376"/>
      <c r="AX159" s="380"/>
      <c r="AY159" s="376"/>
      <c r="AZ159" s="372"/>
      <c r="BA159" s="323"/>
      <c r="BB159" s="376"/>
      <c r="BC159" s="376"/>
      <c r="BD159" s="380"/>
      <c r="BE159" s="378"/>
      <c r="BF159" s="379"/>
      <c r="BG159" s="281"/>
      <c r="BH159" s="281"/>
      <c r="BI159" s="3"/>
      <c r="BJ159" s="3"/>
      <c r="BK159" s="3"/>
      <c r="BL159" s="3"/>
      <c r="BM159" s="3"/>
      <c r="BN159" s="3"/>
    </row>
    <row r="160" spans="1:66" ht="15">
      <c r="A160" s="1" t="s">
        <v>3</v>
      </c>
      <c r="O160" s="135" t="s">
        <v>199</v>
      </c>
      <c r="P160" s="135"/>
      <c r="Q160" s="135"/>
      <c r="R160" s="135"/>
      <c r="S160" s="135"/>
      <c r="T160" s="135"/>
      <c r="U160" s="135"/>
      <c r="V160" s="135"/>
      <c r="W160" s="135"/>
      <c r="X160" s="135"/>
      <c r="Y160" s="135"/>
      <c r="Z160" s="135"/>
      <c r="AA160" s="135"/>
      <c r="AC160" s="104"/>
      <c r="AD160" s="376"/>
      <c r="AE160" s="376"/>
      <c r="AF160" s="378"/>
      <c r="AG160" s="376"/>
      <c r="AH160" s="376"/>
      <c r="AI160" s="379"/>
      <c r="AJ160" s="376"/>
      <c r="AK160" s="376"/>
      <c r="AL160" s="378"/>
      <c r="AM160" s="376"/>
      <c r="AN160" s="376"/>
      <c r="AO160" s="379"/>
      <c r="AP160" s="378"/>
      <c r="AQ160" s="379"/>
      <c r="AR160" s="104"/>
      <c r="AS160" s="376"/>
      <c r="AT160" s="376"/>
      <c r="AU160" s="367"/>
      <c r="AV160" s="376"/>
      <c r="AW160" s="376"/>
      <c r="AX160" s="380"/>
      <c r="AY160" s="376"/>
      <c r="AZ160" s="372"/>
      <c r="BA160" s="323"/>
      <c r="BB160" s="376"/>
      <c r="BC160" s="376"/>
      <c r="BD160" s="380"/>
      <c r="BE160" s="378"/>
      <c r="BF160" s="379"/>
      <c r="BG160" s="281"/>
      <c r="BH160" s="281"/>
      <c r="BI160" s="3"/>
      <c r="BJ160" s="3"/>
      <c r="BK160" s="3"/>
      <c r="BL160" s="3"/>
      <c r="BM160" s="3"/>
      <c r="BN160" s="3"/>
    </row>
    <row r="161" spans="15:66" ht="15">
      <c r="O161" s="135"/>
      <c r="P161" s="135"/>
      <c r="Q161" s="135"/>
      <c r="R161" s="135"/>
      <c r="S161" s="135"/>
      <c r="T161" s="135"/>
      <c r="U161" s="135"/>
      <c r="V161" s="135"/>
      <c r="W161" s="135"/>
      <c r="X161" s="135"/>
      <c r="Y161" s="135"/>
      <c r="Z161" s="135"/>
      <c r="AA161" s="135"/>
      <c r="AC161" s="104"/>
      <c r="AD161" s="376"/>
      <c r="AE161" s="376"/>
      <c r="AF161" s="378"/>
      <c r="AG161" s="376"/>
      <c r="AH161" s="376"/>
      <c r="AI161" s="379"/>
      <c r="AJ161" s="376"/>
      <c r="AK161" s="376"/>
      <c r="AL161" s="378"/>
      <c r="AM161" s="376"/>
      <c r="AN161" s="376"/>
      <c r="AO161" s="379"/>
      <c r="AP161" s="378"/>
      <c r="AQ161" s="379"/>
      <c r="AR161" s="104"/>
      <c r="AS161" s="376"/>
      <c r="AT161" s="376"/>
      <c r="AU161" s="367"/>
      <c r="AV161" s="376"/>
      <c r="AW161" s="376"/>
      <c r="AX161" s="380"/>
      <c r="AY161" s="376"/>
      <c r="AZ161" s="372"/>
      <c r="BA161" s="323"/>
      <c r="BB161" s="376"/>
      <c r="BC161" s="376"/>
      <c r="BD161" s="380"/>
      <c r="BE161" s="378"/>
      <c r="BF161" s="379"/>
      <c r="BG161" s="281"/>
      <c r="BH161" s="281"/>
      <c r="BI161" s="3"/>
      <c r="BJ161" s="3"/>
      <c r="BK161" s="3"/>
      <c r="BL161" s="3"/>
      <c r="BM161" s="3"/>
      <c r="BN161" s="3"/>
    </row>
    <row r="162" spans="4:66" ht="15.75">
      <c r="D162" s="16"/>
      <c r="E162" s="16" t="s">
        <v>125</v>
      </c>
      <c r="F162" s="16"/>
      <c r="G162" s="16"/>
      <c r="H162" s="16"/>
      <c r="I162" s="16"/>
      <c r="J162" s="16"/>
      <c r="K162" s="16"/>
      <c r="L162" s="100"/>
      <c r="O162" s="135"/>
      <c r="P162" s="135"/>
      <c r="Q162" s="135"/>
      <c r="R162" s="135"/>
      <c r="S162" s="135"/>
      <c r="T162" s="135"/>
      <c r="U162" s="135"/>
      <c r="V162" s="135"/>
      <c r="W162" s="135"/>
      <c r="X162" s="135"/>
      <c r="Y162" s="135"/>
      <c r="Z162" s="135"/>
      <c r="AA162" s="135"/>
      <c r="AC162" s="104"/>
      <c r="AD162" s="376"/>
      <c r="AE162" s="376"/>
      <c r="AF162" s="378"/>
      <c r="AG162" s="376"/>
      <c r="AH162" s="376"/>
      <c r="AI162" s="379"/>
      <c r="AJ162" s="376"/>
      <c r="AK162" s="376"/>
      <c r="AL162" s="378"/>
      <c r="AM162" s="376"/>
      <c r="AN162" s="376"/>
      <c r="AO162" s="379"/>
      <c r="AP162" s="378"/>
      <c r="AQ162" s="379"/>
      <c r="AR162" s="104"/>
      <c r="AS162" s="376"/>
      <c r="AT162" s="376"/>
      <c r="AU162" s="367"/>
      <c r="AV162" s="376"/>
      <c r="AW162" s="376"/>
      <c r="AX162" s="380"/>
      <c r="AY162" s="376"/>
      <c r="AZ162" s="372"/>
      <c r="BA162" s="323"/>
      <c r="BB162" s="376"/>
      <c r="BC162" s="376"/>
      <c r="BD162" s="380"/>
      <c r="BE162" s="378"/>
      <c r="BF162" s="379"/>
      <c r="BG162" s="281"/>
      <c r="BH162" s="281"/>
      <c r="BI162" s="3"/>
      <c r="BJ162" s="3"/>
      <c r="BK162" s="3"/>
      <c r="BL162" s="3"/>
      <c r="BM162" s="3"/>
      <c r="BN162" s="3"/>
    </row>
    <row r="163" spans="4:66" ht="15.75">
      <c r="D163" s="16" t="s">
        <v>327</v>
      </c>
      <c r="E163" s="16"/>
      <c r="F163" s="16"/>
      <c r="G163" s="16"/>
      <c r="H163" s="16"/>
      <c r="I163" s="16"/>
      <c r="J163" s="16"/>
      <c r="K163" s="16"/>
      <c r="L163" s="100"/>
      <c r="O163" s="135"/>
      <c r="P163" s="135"/>
      <c r="Q163" s="135"/>
      <c r="R163" s="135"/>
      <c r="S163" s="135"/>
      <c r="T163" s="135"/>
      <c r="U163" s="135"/>
      <c r="V163" s="135"/>
      <c r="W163" s="135"/>
      <c r="X163" s="135"/>
      <c r="Y163" s="135"/>
      <c r="Z163" s="135"/>
      <c r="AA163" s="135"/>
      <c r="AC163" s="104"/>
      <c r="AD163" s="376"/>
      <c r="AE163" s="376"/>
      <c r="AF163" s="378"/>
      <c r="AG163" s="376"/>
      <c r="AH163" s="376"/>
      <c r="AI163" s="379"/>
      <c r="AJ163" s="376"/>
      <c r="AK163" s="376"/>
      <c r="AL163" s="378"/>
      <c r="AM163" s="376"/>
      <c r="AN163" s="376"/>
      <c r="AO163" s="379"/>
      <c r="AP163" s="378"/>
      <c r="AQ163" s="379"/>
      <c r="AR163" s="104"/>
      <c r="AS163" s="376"/>
      <c r="AT163" s="376"/>
      <c r="AU163" s="367"/>
      <c r="AV163" s="376"/>
      <c r="AW163" s="376"/>
      <c r="AX163" s="380"/>
      <c r="AY163" s="376"/>
      <c r="AZ163" s="372"/>
      <c r="BA163" s="323"/>
      <c r="BB163" s="376"/>
      <c r="BC163" s="376"/>
      <c r="BD163" s="380"/>
      <c r="BE163" s="378"/>
      <c r="BF163" s="379"/>
      <c r="BG163" s="281"/>
      <c r="BH163" s="281"/>
      <c r="BI163" s="3"/>
      <c r="BJ163" s="3"/>
      <c r="BK163" s="3"/>
      <c r="BL163" s="3"/>
      <c r="BM163" s="3"/>
      <c r="BN163" s="3"/>
    </row>
    <row r="164" spans="4:66" ht="15.75">
      <c r="D164" s="16"/>
      <c r="E164" s="16" t="s">
        <v>126</v>
      </c>
      <c r="F164" s="16"/>
      <c r="G164" s="16"/>
      <c r="H164" s="16"/>
      <c r="I164" s="16"/>
      <c r="J164" s="16"/>
      <c r="K164" s="16"/>
      <c r="L164" s="100"/>
      <c r="O164" s="135"/>
      <c r="P164" s="135"/>
      <c r="Q164" s="136" t="s">
        <v>76</v>
      </c>
      <c r="R164" s="136"/>
      <c r="S164" s="136"/>
      <c r="T164" s="136"/>
      <c r="U164" s="136"/>
      <c r="V164" s="136"/>
      <c r="W164" s="136"/>
      <c r="X164" s="136"/>
      <c r="Y164" s="136"/>
      <c r="Z164" s="136"/>
      <c r="AA164" s="136"/>
      <c r="AC164" s="104"/>
      <c r="AD164" s="376"/>
      <c r="AE164" s="376"/>
      <c r="AF164" s="378"/>
      <c r="AG164" s="376"/>
      <c r="AH164" s="376"/>
      <c r="AI164" s="379"/>
      <c r="AJ164" s="376"/>
      <c r="AK164" s="376"/>
      <c r="AL164" s="378"/>
      <c r="AM164" s="376"/>
      <c r="AN164" s="376"/>
      <c r="AO164" s="379"/>
      <c r="AP164" s="378"/>
      <c r="AQ164" s="379"/>
      <c r="AR164" s="104"/>
      <c r="AS164" s="376"/>
      <c r="AT164" s="376"/>
      <c r="AU164" s="367"/>
      <c r="AV164" s="376"/>
      <c r="AW164" s="376"/>
      <c r="AX164" s="380"/>
      <c r="AY164" s="376"/>
      <c r="AZ164" s="372"/>
      <c r="BA164" s="323"/>
      <c r="BB164" s="376"/>
      <c r="BC164" s="376"/>
      <c r="BD164" s="380"/>
      <c r="BE164" s="378"/>
      <c r="BF164" s="379"/>
      <c r="BG164" s="281"/>
      <c r="BH164" s="281"/>
      <c r="BI164" s="3"/>
      <c r="BJ164" s="3"/>
      <c r="BK164" s="3"/>
      <c r="BL164" s="3"/>
      <c r="BM164" s="3"/>
      <c r="BN164" s="3"/>
    </row>
    <row r="165" spans="6:66" ht="15">
      <c r="F165" s="1" t="s">
        <v>127</v>
      </c>
      <c r="O165" s="135"/>
      <c r="P165" s="135"/>
      <c r="Q165" s="135"/>
      <c r="R165" s="135"/>
      <c r="S165" s="135"/>
      <c r="T165" s="135"/>
      <c r="U165" s="135"/>
      <c r="V165" s="135"/>
      <c r="W165" s="135"/>
      <c r="X165" s="135"/>
      <c r="Y165" s="135"/>
      <c r="Z165" s="135"/>
      <c r="AA165" s="135"/>
      <c r="AC165" s="104"/>
      <c r="AD165" s="376"/>
      <c r="AE165" s="376"/>
      <c r="AF165" s="378"/>
      <c r="AG165" s="376"/>
      <c r="AH165" s="376"/>
      <c r="AI165" s="379"/>
      <c r="AJ165" s="376"/>
      <c r="AK165" s="376"/>
      <c r="AL165" s="378"/>
      <c r="AM165" s="376"/>
      <c r="AN165" s="376"/>
      <c r="AO165" s="379"/>
      <c r="AP165" s="378"/>
      <c r="AQ165" s="379"/>
      <c r="AR165" s="104"/>
      <c r="AS165" s="376"/>
      <c r="AT165" s="376"/>
      <c r="AU165" s="367"/>
      <c r="AV165" s="376"/>
      <c r="AW165" s="376"/>
      <c r="AX165" s="380"/>
      <c r="AY165" s="376"/>
      <c r="AZ165" s="372"/>
      <c r="BA165" s="323"/>
      <c r="BB165" s="376"/>
      <c r="BC165" s="376"/>
      <c r="BD165" s="380"/>
      <c r="BE165" s="378"/>
      <c r="BF165" s="379"/>
      <c r="BG165" s="281"/>
      <c r="BH165" s="281"/>
      <c r="BI165" s="3"/>
      <c r="BJ165" s="3"/>
      <c r="BK165" s="3"/>
      <c r="BL165" s="3"/>
      <c r="BM165" s="3"/>
      <c r="BN165" s="3"/>
    </row>
    <row r="166" spans="15:66" ht="15">
      <c r="O166" s="135"/>
      <c r="P166" s="135"/>
      <c r="Q166" s="135"/>
      <c r="R166" s="135"/>
      <c r="S166" s="135"/>
      <c r="T166" s="135"/>
      <c r="U166" s="135"/>
      <c r="V166" s="135"/>
      <c r="W166" s="135"/>
      <c r="X166" s="135"/>
      <c r="Y166" s="135"/>
      <c r="Z166" s="135"/>
      <c r="AA166" s="135"/>
      <c r="AC166" s="104"/>
      <c r="AD166" s="376"/>
      <c r="AE166" s="376"/>
      <c r="AF166" s="378"/>
      <c r="AG166" s="376"/>
      <c r="AH166" s="376"/>
      <c r="AI166" s="379"/>
      <c r="AJ166" s="376"/>
      <c r="AK166" s="376"/>
      <c r="AL166" s="378"/>
      <c r="AM166" s="376"/>
      <c r="AN166" s="376"/>
      <c r="AO166" s="379"/>
      <c r="AP166" s="378"/>
      <c r="AQ166" s="379"/>
      <c r="AR166" s="104"/>
      <c r="AS166" s="376"/>
      <c r="AT166" s="376"/>
      <c r="AU166" s="367"/>
      <c r="AV166" s="376"/>
      <c r="AW166" s="376"/>
      <c r="AX166" s="380"/>
      <c r="AY166" s="376"/>
      <c r="AZ166" s="372"/>
      <c r="BA166" s="323"/>
      <c r="BB166" s="376"/>
      <c r="BC166" s="376"/>
      <c r="BD166" s="380"/>
      <c r="BE166" s="378"/>
      <c r="BF166" s="379"/>
      <c r="BG166" s="281"/>
      <c r="BH166" s="281"/>
      <c r="BI166" s="3"/>
      <c r="BJ166" s="3"/>
      <c r="BK166" s="3"/>
      <c r="BL166" s="3"/>
      <c r="BM166" s="3"/>
      <c r="BN166" s="3"/>
    </row>
    <row r="167" spans="15:66" ht="15">
      <c r="O167" s="135"/>
      <c r="P167" s="135"/>
      <c r="Q167" s="135"/>
      <c r="R167" s="135"/>
      <c r="S167" s="135"/>
      <c r="T167" s="135" t="s">
        <v>200</v>
      </c>
      <c r="U167" s="135"/>
      <c r="V167" s="135"/>
      <c r="W167" s="135"/>
      <c r="X167" s="135"/>
      <c r="Y167" s="135"/>
      <c r="Z167" s="135"/>
      <c r="AA167" s="135"/>
      <c r="AC167" s="104"/>
      <c r="AD167" s="376"/>
      <c r="AE167" s="376"/>
      <c r="AF167" s="378"/>
      <c r="AG167" s="376"/>
      <c r="AH167" s="376"/>
      <c r="AI167" s="379"/>
      <c r="AJ167" s="376"/>
      <c r="AK167" s="376"/>
      <c r="AL167" s="378"/>
      <c r="AM167" s="376"/>
      <c r="AN167" s="376"/>
      <c r="AO167" s="379"/>
      <c r="AP167" s="378"/>
      <c r="AQ167" s="379"/>
      <c r="AR167" s="104"/>
      <c r="AS167" s="376"/>
      <c r="AT167" s="376"/>
      <c r="AU167" s="367"/>
      <c r="AV167" s="376"/>
      <c r="AW167" s="376"/>
      <c r="AX167" s="380"/>
      <c r="AY167" s="376"/>
      <c r="AZ167" s="372"/>
      <c r="BA167" s="323"/>
      <c r="BB167" s="376"/>
      <c r="BC167" s="376"/>
      <c r="BD167" s="380"/>
      <c r="BE167" s="378"/>
      <c r="BF167" s="379"/>
      <c r="BG167" s="281"/>
      <c r="BH167" s="281"/>
      <c r="BI167" s="3"/>
      <c r="BJ167" s="3"/>
      <c r="BK167" s="3"/>
      <c r="BL167" s="3"/>
      <c r="BM167" s="3"/>
      <c r="BN167" s="3"/>
    </row>
    <row r="168" spans="1:66" ht="15.75">
      <c r="A168" s="103"/>
      <c r="F168" s="16" t="s">
        <v>128</v>
      </c>
      <c r="G168" s="16"/>
      <c r="H168" s="16"/>
      <c r="O168" s="135"/>
      <c r="P168" s="135"/>
      <c r="Q168" s="135"/>
      <c r="R168" s="135"/>
      <c r="S168" s="135"/>
      <c r="T168" s="135"/>
      <c r="U168" s="135"/>
      <c r="V168" s="135"/>
      <c r="W168" s="135"/>
      <c r="X168" s="135"/>
      <c r="Y168" s="135"/>
      <c r="Z168" s="135"/>
      <c r="AA168" s="135"/>
      <c r="AC168" s="104"/>
      <c r="AD168" s="376"/>
      <c r="AE168" s="376"/>
      <c r="AF168" s="378"/>
      <c r="AG168" s="376"/>
      <c r="AH168" s="376"/>
      <c r="AI168" s="379"/>
      <c r="AJ168" s="376"/>
      <c r="AK168" s="376"/>
      <c r="AL168" s="378"/>
      <c r="AM168" s="376"/>
      <c r="AN168" s="376"/>
      <c r="AO168" s="379"/>
      <c r="AP168" s="378"/>
      <c r="AQ168" s="379"/>
      <c r="AR168" s="104"/>
      <c r="AS168" s="376"/>
      <c r="AT168" s="376"/>
      <c r="AU168" s="367"/>
      <c r="AV168" s="376"/>
      <c r="AW168" s="376"/>
      <c r="AX168" s="380"/>
      <c r="AY168" s="376"/>
      <c r="AZ168" s="372"/>
      <c r="BA168" s="323"/>
      <c r="BB168" s="376"/>
      <c r="BC168" s="376"/>
      <c r="BD168" s="380"/>
      <c r="BE168" s="378"/>
      <c r="BF168" s="379"/>
      <c r="BG168" s="281"/>
      <c r="BH168" s="281"/>
      <c r="BI168" s="3"/>
      <c r="BJ168" s="3"/>
      <c r="BK168" s="3"/>
      <c r="BL168" s="3"/>
      <c r="BM168" s="3"/>
      <c r="BN168" s="3"/>
    </row>
    <row r="169" spans="15:66" ht="15">
      <c r="O169" s="185" t="s">
        <v>77</v>
      </c>
      <c r="P169" s="186" t="s">
        <v>91</v>
      </c>
      <c r="Q169" s="187"/>
      <c r="R169" s="185"/>
      <c r="S169" s="207" t="s">
        <v>289</v>
      </c>
      <c r="T169" s="208"/>
      <c r="U169" s="148" t="s">
        <v>292</v>
      </c>
      <c r="V169" s="178"/>
      <c r="W169" s="148" t="s">
        <v>201</v>
      </c>
      <c r="X169" s="149"/>
      <c r="Y169" s="178"/>
      <c r="Z169" s="148"/>
      <c r="AA169" s="178"/>
      <c r="AC169" s="104"/>
      <c r="AD169" s="376"/>
      <c r="AE169" s="376"/>
      <c r="AF169" s="378"/>
      <c r="AG169" s="376"/>
      <c r="AH169" s="376"/>
      <c r="AI169" s="379"/>
      <c r="AJ169" s="376"/>
      <c r="AK169" s="376"/>
      <c r="AL169" s="378"/>
      <c r="AM169" s="376"/>
      <c r="AN169" s="376"/>
      <c r="AO169" s="379"/>
      <c r="AP169" s="378"/>
      <c r="AQ169" s="379"/>
      <c r="AR169" s="104"/>
      <c r="AS169" s="376"/>
      <c r="AT169" s="376"/>
      <c r="AU169" s="367"/>
      <c r="AV169" s="376"/>
      <c r="AW169" s="376"/>
      <c r="AX169" s="380"/>
      <c r="AY169" s="376"/>
      <c r="AZ169" s="372"/>
      <c r="BA169" s="323"/>
      <c r="BB169" s="376"/>
      <c r="BC169" s="376"/>
      <c r="BD169" s="380"/>
      <c r="BE169" s="378"/>
      <c r="BF169" s="379"/>
      <c r="BG169" s="281"/>
      <c r="BH169" s="281"/>
      <c r="BI169" s="3"/>
      <c r="BJ169" s="3"/>
      <c r="BK169" s="3"/>
      <c r="BL169" s="3"/>
      <c r="BM169" s="3"/>
      <c r="BN169" s="3"/>
    </row>
    <row r="170" spans="15:66" ht="15">
      <c r="O170" s="167" t="s">
        <v>23</v>
      </c>
      <c r="P170" s="189" t="s">
        <v>287</v>
      </c>
      <c r="Q170" s="190"/>
      <c r="R170" s="167" t="s">
        <v>78</v>
      </c>
      <c r="S170" s="209" t="s">
        <v>290</v>
      </c>
      <c r="T170" s="210"/>
      <c r="U170" s="179" t="s">
        <v>293</v>
      </c>
      <c r="V170" s="180"/>
      <c r="W170" s="179" t="s">
        <v>202</v>
      </c>
      <c r="X170" s="138"/>
      <c r="Y170" s="180"/>
      <c r="Z170" s="179" t="s">
        <v>295</v>
      </c>
      <c r="AA170" s="180"/>
      <c r="AC170" s="104"/>
      <c r="AD170" s="376"/>
      <c r="AE170" s="376"/>
      <c r="AF170" s="378"/>
      <c r="AG170" s="376"/>
      <c r="AH170" s="376"/>
      <c r="AI170" s="379"/>
      <c r="AJ170" s="376"/>
      <c r="AK170" s="376"/>
      <c r="AL170" s="378"/>
      <c r="AM170" s="376"/>
      <c r="AN170" s="376"/>
      <c r="AO170" s="379"/>
      <c r="AP170" s="378"/>
      <c r="AQ170" s="379"/>
      <c r="AR170" s="104"/>
      <c r="AS170" s="376"/>
      <c r="AT170" s="376"/>
      <c r="AU170" s="367"/>
      <c r="AV170" s="376"/>
      <c r="AW170" s="376"/>
      <c r="AX170" s="380"/>
      <c r="AY170" s="376"/>
      <c r="AZ170" s="372"/>
      <c r="BA170" s="323"/>
      <c r="BB170" s="376"/>
      <c r="BC170" s="376"/>
      <c r="BD170" s="380"/>
      <c r="BE170" s="378"/>
      <c r="BF170" s="379"/>
      <c r="BG170" s="281"/>
      <c r="BH170" s="281"/>
      <c r="BI170" s="3"/>
      <c r="BJ170" s="3"/>
      <c r="BK170" s="3"/>
      <c r="BL170" s="3"/>
      <c r="BM170" s="3"/>
      <c r="BN170" s="3"/>
    </row>
    <row r="171" spans="1:66" ht="15">
      <c r="A171" s="455" t="s">
        <v>145</v>
      </c>
      <c r="B171" s="456"/>
      <c r="C171" s="446" t="s">
        <v>129</v>
      </c>
      <c r="D171" s="447"/>
      <c r="E171" s="447"/>
      <c r="F171" s="448"/>
      <c r="G171" s="439" t="s">
        <v>150</v>
      </c>
      <c r="H171" s="439"/>
      <c r="I171" s="439" t="s">
        <v>151</v>
      </c>
      <c r="J171" s="439"/>
      <c r="K171" s="439" t="s">
        <v>27</v>
      </c>
      <c r="L171" s="439"/>
      <c r="M171" s="439" t="s">
        <v>219</v>
      </c>
      <c r="N171" s="439"/>
      <c r="O171" s="167"/>
      <c r="P171" s="189" t="s">
        <v>288</v>
      </c>
      <c r="Q171" s="190"/>
      <c r="R171" s="167" t="s">
        <v>79</v>
      </c>
      <c r="S171" s="211" t="s">
        <v>291</v>
      </c>
      <c r="T171" s="210"/>
      <c r="U171" s="179" t="s">
        <v>294</v>
      </c>
      <c r="V171" s="180"/>
      <c r="W171" s="179" t="s">
        <v>203</v>
      </c>
      <c r="X171" s="138"/>
      <c r="Y171" s="180"/>
      <c r="Z171" s="179"/>
      <c r="AA171" s="180"/>
      <c r="AC171" s="104"/>
      <c r="AD171" s="376"/>
      <c r="AE171" s="376"/>
      <c r="AF171" s="378"/>
      <c r="AG171" s="376"/>
      <c r="AH171" s="376"/>
      <c r="AI171" s="379"/>
      <c r="AJ171" s="376"/>
      <c r="AK171" s="376"/>
      <c r="AL171" s="378"/>
      <c r="AM171" s="376"/>
      <c r="AN171" s="376"/>
      <c r="AO171" s="379"/>
      <c r="AP171" s="378"/>
      <c r="AQ171" s="379"/>
      <c r="AR171" s="104"/>
      <c r="AS171" s="376"/>
      <c r="AT171" s="376"/>
      <c r="AU171" s="367"/>
      <c r="AV171" s="376"/>
      <c r="AW171" s="376"/>
      <c r="AX171" s="380"/>
      <c r="AY171" s="376"/>
      <c r="AZ171" s="372"/>
      <c r="BA171" s="323"/>
      <c r="BB171" s="376"/>
      <c r="BC171" s="376"/>
      <c r="BD171" s="380"/>
      <c r="BE171" s="378"/>
      <c r="BF171" s="379"/>
      <c r="BG171" s="281"/>
      <c r="BH171" s="281"/>
      <c r="BI171" s="3"/>
      <c r="BJ171" s="3"/>
      <c r="BK171" s="3"/>
      <c r="BL171" s="3"/>
      <c r="BM171" s="3"/>
      <c r="BN171" s="3"/>
    </row>
    <row r="172" spans="1:66" ht="15">
      <c r="A172" s="457"/>
      <c r="B172" s="458"/>
      <c r="C172" s="449"/>
      <c r="D172" s="450"/>
      <c r="E172" s="450"/>
      <c r="F172" s="451"/>
      <c r="G172" s="440"/>
      <c r="H172" s="440"/>
      <c r="I172" s="440"/>
      <c r="J172" s="440"/>
      <c r="K172" s="440"/>
      <c r="L172" s="440"/>
      <c r="M172" s="440"/>
      <c r="N172" s="440"/>
      <c r="O172" s="192"/>
      <c r="P172" s="193"/>
      <c r="Q172" s="194"/>
      <c r="R172" s="168"/>
      <c r="S172" s="212"/>
      <c r="T172" s="213"/>
      <c r="U172" s="150"/>
      <c r="V172" s="195"/>
      <c r="W172" s="150" t="s">
        <v>204</v>
      </c>
      <c r="X172" s="151"/>
      <c r="Y172" s="195"/>
      <c r="Z172" s="150"/>
      <c r="AA172" s="195"/>
      <c r="AC172" s="104"/>
      <c r="AD172" s="376"/>
      <c r="AE172" s="376"/>
      <c r="AF172" s="378"/>
      <c r="AG172" s="376"/>
      <c r="AH172" s="376"/>
      <c r="AI172" s="379"/>
      <c r="AJ172" s="376"/>
      <c r="AK172" s="376"/>
      <c r="AL172" s="378"/>
      <c r="AM172" s="376"/>
      <c r="AN172" s="376"/>
      <c r="AO172" s="379"/>
      <c r="AP172" s="378"/>
      <c r="AQ172" s="379"/>
      <c r="AR172" s="104"/>
      <c r="AS172" s="376"/>
      <c r="AT172" s="376"/>
      <c r="AU172" s="367"/>
      <c r="AV172" s="376"/>
      <c r="AW172" s="376"/>
      <c r="AX172" s="380"/>
      <c r="AY172" s="376"/>
      <c r="AZ172" s="372"/>
      <c r="BA172" s="323"/>
      <c r="BB172" s="376"/>
      <c r="BC172" s="376"/>
      <c r="BD172" s="380"/>
      <c r="BE172" s="378"/>
      <c r="BF172" s="379"/>
      <c r="BG172" s="281"/>
      <c r="BH172" s="281"/>
      <c r="BI172" s="3"/>
      <c r="BJ172" s="3"/>
      <c r="BK172" s="3"/>
      <c r="BL172" s="3"/>
      <c r="BM172" s="3"/>
      <c r="BN172" s="3"/>
    </row>
    <row r="173" spans="1:66" ht="15">
      <c r="A173" s="457"/>
      <c r="B173" s="458"/>
      <c r="C173" s="53" t="s">
        <v>146</v>
      </c>
      <c r="D173" s="48"/>
      <c r="E173" s="53" t="s">
        <v>148</v>
      </c>
      <c r="F173" s="48"/>
      <c r="G173" s="440"/>
      <c r="H173" s="440"/>
      <c r="I173" s="440"/>
      <c r="J173" s="440"/>
      <c r="K173" s="440"/>
      <c r="L173" s="440"/>
      <c r="M173" s="440"/>
      <c r="N173" s="440"/>
      <c r="O173" s="196">
        <v>1</v>
      </c>
      <c r="P173" s="394" t="s">
        <v>249</v>
      </c>
      <c r="Q173" s="395"/>
      <c r="R173" s="63"/>
      <c r="S173" s="153"/>
      <c r="T173" s="169"/>
      <c r="U173" s="153"/>
      <c r="V173" s="169"/>
      <c r="W173" s="153"/>
      <c r="X173" s="184"/>
      <c r="Y173" s="169"/>
      <c r="Z173" s="153"/>
      <c r="AA173" s="169"/>
      <c r="AC173" s="104"/>
      <c r="AD173" s="376"/>
      <c r="AE173" s="376"/>
      <c r="AF173" s="378"/>
      <c r="AG173" s="376"/>
      <c r="AH173" s="376"/>
      <c r="AI173" s="379"/>
      <c r="AJ173" s="376"/>
      <c r="AK173" s="376"/>
      <c r="AL173" s="378"/>
      <c r="AM173" s="376"/>
      <c r="AN173" s="376"/>
      <c r="AO173" s="379"/>
      <c r="AP173" s="378"/>
      <c r="AQ173" s="379"/>
      <c r="AR173" s="104"/>
      <c r="AS173" s="376"/>
      <c r="AT173" s="287"/>
      <c r="AU173" s="323"/>
      <c r="AV173" s="376"/>
      <c r="AW173" s="376"/>
      <c r="AX173" s="380"/>
      <c r="AY173" s="376"/>
      <c r="AZ173" s="372"/>
      <c r="BA173" s="323"/>
      <c r="BB173" s="376"/>
      <c r="BC173" s="376"/>
      <c r="BD173" s="380"/>
      <c r="BE173" s="378"/>
      <c r="BF173" s="379"/>
      <c r="BG173" s="281"/>
      <c r="BH173" s="281"/>
      <c r="BI173" s="3"/>
      <c r="BJ173" s="3"/>
      <c r="BK173" s="3"/>
      <c r="BL173" s="3"/>
      <c r="BM173" s="3"/>
      <c r="BN173" s="3"/>
    </row>
    <row r="174" spans="1:66" ht="15.75" thickBot="1">
      <c r="A174" s="457"/>
      <c r="B174" s="458"/>
      <c r="C174" s="49" t="s">
        <v>147</v>
      </c>
      <c r="D174" s="50"/>
      <c r="E174" s="49" t="s">
        <v>149</v>
      </c>
      <c r="F174" s="50"/>
      <c r="G174" s="445"/>
      <c r="H174" s="445"/>
      <c r="I174" s="445"/>
      <c r="J174" s="445"/>
      <c r="K174" s="445"/>
      <c r="L174" s="445"/>
      <c r="M174" s="440"/>
      <c r="N174" s="440"/>
      <c r="O174" s="196">
        <v>2</v>
      </c>
      <c r="P174" s="394" t="s">
        <v>247</v>
      </c>
      <c r="Q174" s="395"/>
      <c r="R174" s="63"/>
      <c r="S174" s="153"/>
      <c r="T174" s="169"/>
      <c r="U174" s="153"/>
      <c r="V174" s="169"/>
      <c r="W174" s="153"/>
      <c r="X174" s="184"/>
      <c r="Y174" s="169"/>
      <c r="Z174" s="153"/>
      <c r="AA174" s="169"/>
      <c r="AC174" s="104"/>
      <c r="AD174" s="376"/>
      <c r="AE174" s="376"/>
      <c r="AF174" s="378"/>
      <c r="AG174" s="376"/>
      <c r="AH174" s="376"/>
      <c r="AI174" s="379"/>
      <c r="AJ174" s="376"/>
      <c r="AK174" s="376"/>
      <c r="AL174" s="378"/>
      <c r="AM174" s="376"/>
      <c r="AN174" s="376"/>
      <c r="AO174" s="379"/>
      <c r="AP174" s="378"/>
      <c r="AQ174" s="379"/>
      <c r="AR174" s="104"/>
      <c r="AS174" s="376"/>
      <c r="AT174" s="287"/>
      <c r="AU174" s="323"/>
      <c r="AV174" s="376"/>
      <c r="AW174" s="376"/>
      <c r="AX174" s="380"/>
      <c r="AY174" s="376"/>
      <c r="AZ174" s="372"/>
      <c r="BA174" s="323"/>
      <c r="BB174" s="376"/>
      <c r="BC174" s="376"/>
      <c r="BD174" s="380"/>
      <c r="BE174" s="378"/>
      <c r="BF174" s="379"/>
      <c r="BG174" s="281"/>
      <c r="BH174" s="281"/>
      <c r="BI174" s="3"/>
      <c r="BJ174" s="3"/>
      <c r="BK174" s="3"/>
      <c r="BL174" s="3"/>
      <c r="BM174" s="3"/>
      <c r="BN174" s="3"/>
    </row>
    <row r="175" spans="1:66" ht="15.75" thickTop="1">
      <c r="A175" s="457"/>
      <c r="B175" s="459"/>
      <c r="C175" s="154"/>
      <c r="D175" s="155"/>
      <c r="E175" s="155"/>
      <c r="F175" s="156"/>
      <c r="G175" s="157"/>
      <c r="H175" s="158"/>
      <c r="I175" s="161"/>
      <c r="J175" s="158"/>
      <c r="K175" s="161"/>
      <c r="L175" s="163"/>
      <c r="M175" s="120"/>
      <c r="N175" s="121"/>
      <c r="O175" s="152">
        <v>3</v>
      </c>
      <c r="P175" s="394" t="s">
        <v>251</v>
      </c>
      <c r="Q175" s="395"/>
      <c r="R175" s="63"/>
      <c r="S175" s="153"/>
      <c r="T175" s="169"/>
      <c r="U175" s="153"/>
      <c r="V175" s="169"/>
      <c r="W175" s="153"/>
      <c r="X175" s="184"/>
      <c r="Y175" s="169"/>
      <c r="Z175" s="153"/>
      <c r="AA175" s="169"/>
      <c r="AC175" s="104"/>
      <c r="AD175" s="376"/>
      <c r="AE175" s="376"/>
      <c r="AF175" s="378"/>
      <c r="AG175" s="376"/>
      <c r="AH175" s="376"/>
      <c r="AI175" s="379"/>
      <c r="AJ175" s="376"/>
      <c r="AK175" s="376"/>
      <c r="AL175" s="378"/>
      <c r="AM175" s="376"/>
      <c r="AN175" s="376"/>
      <c r="AO175" s="379"/>
      <c r="AP175" s="378"/>
      <c r="AQ175" s="379"/>
      <c r="AR175" s="104"/>
      <c r="AS175" s="376"/>
      <c r="AT175" s="287"/>
      <c r="AU175" s="323"/>
      <c r="AV175" s="376"/>
      <c r="AW175" s="376"/>
      <c r="AX175" s="380"/>
      <c r="AY175" s="376"/>
      <c r="AZ175" s="372"/>
      <c r="BA175" s="323"/>
      <c r="BB175" s="376"/>
      <c r="BC175" s="376"/>
      <c r="BD175" s="380"/>
      <c r="BE175" s="378"/>
      <c r="BF175" s="379"/>
      <c r="BG175" s="281"/>
      <c r="BH175" s="281"/>
      <c r="BI175" s="3"/>
      <c r="BJ175" s="3"/>
      <c r="BK175" s="3"/>
      <c r="BL175" s="3"/>
      <c r="BM175" s="3"/>
      <c r="BN175" s="3"/>
    </row>
    <row r="176" spans="1:66" ht="15.75" thickBot="1">
      <c r="A176" s="460"/>
      <c r="B176" s="461"/>
      <c r="C176" s="452" t="s">
        <v>144</v>
      </c>
      <c r="D176" s="453"/>
      <c r="E176" s="453"/>
      <c r="F176" s="454"/>
      <c r="G176" s="159"/>
      <c r="H176" s="160"/>
      <c r="I176" s="162"/>
      <c r="J176" s="160"/>
      <c r="K176" s="162"/>
      <c r="L176" s="164"/>
      <c r="M176" s="441" t="s">
        <v>144</v>
      </c>
      <c r="N176" s="442"/>
      <c r="O176" s="196">
        <v>4</v>
      </c>
      <c r="P176" s="394" t="s">
        <v>250</v>
      </c>
      <c r="Q176" s="395"/>
      <c r="R176" s="63"/>
      <c r="S176" s="153"/>
      <c r="T176" s="169"/>
      <c r="U176" s="153"/>
      <c r="V176" s="169"/>
      <c r="W176" s="153"/>
      <c r="X176" s="184"/>
      <c r="Y176" s="169"/>
      <c r="Z176" s="153"/>
      <c r="AA176" s="169"/>
      <c r="AC176" s="104"/>
      <c r="AD176" s="376"/>
      <c r="AE176" s="376"/>
      <c r="AF176" s="378"/>
      <c r="AG176" s="376"/>
      <c r="AH176" s="376"/>
      <c r="AI176" s="379"/>
      <c r="AJ176" s="376"/>
      <c r="AK176" s="376"/>
      <c r="AL176" s="378"/>
      <c r="AM176" s="376"/>
      <c r="AN176" s="376"/>
      <c r="AO176" s="379"/>
      <c r="AP176" s="378"/>
      <c r="AQ176" s="379"/>
      <c r="AR176" s="104"/>
      <c r="AS176" s="376"/>
      <c r="AT176" s="287"/>
      <c r="AU176" s="323"/>
      <c r="AV176" s="376"/>
      <c r="AW176" s="376"/>
      <c r="AX176" s="380"/>
      <c r="AY176" s="376"/>
      <c r="AZ176" s="372"/>
      <c r="BA176" s="323"/>
      <c r="BB176" s="376"/>
      <c r="BC176" s="376"/>
      <c r="BD176" s="380"/>
      <c r="BE176" s="378"/>
      <c r="BF176" s="379"/>
      <c r="BG176" s="281"/>
      <c r="BH176" s="281"/>
      <c r="BI176" s="3"/>
      <c r="BJ176" s="3"/>
      <c r="BK176" s="3"/>
      <c r="BL176" s="3"/>
      <c r="BM176" s="3"/>
      <c r="BN176" s="3"/>
    </row>
    <row r="177" spans="1:66" ht="15.75" thickTop="1">
      <c r="A177" s="170" t="s">
        <v>153</v>
      </c>
      <c r="B177" s="171"/>
      <c r="C177" s="294">
        <v>529.999999999518</v>
      </c>
      <c r="D177" s="318"/>
      <c r="E177" s="294">
        <v>390.00000000100954</v>
      </c>
      <c r="F177" s="320"/>
      <c r="G177" s="473">
        <f>E177/C177</f>
        <v>0.7358490566063476</v>
      </c>
      <c r="H177" s="474"/>
      <c r="I177" s="436">
        <v>0.81</v>
      </c>
      <c r="J177" s="437"/>
      <c r="K177" s="432">
        <f>C177/I177</f>
        <v>654.3209876537259</v>
      </c>
      <c r="L177" s="433"/>
      <c r="M177" s="122"/>
      <c r="N177" s="124"/>
      <c r="O177" s="196">
        <v>5</v>
      </c>
      <c r="P177" s="394" t="s">
        <v>252</v>
      </c>
      <c r="Q177" s="395"/>
      <c r="R177" s="63"/>
      <c r="S177" s="153"/>
      <c r="T177" s="169"/>
      <c r="U177" s="153"/>
      <c r="V177" s="169"/>
      <c r="W177" s="153"/>
      <c r="X177" s="184"/>
      <c r="Y177" s="169"/>
      <c r="Z177" s="153"/>
      <c r="AA177" s="169"/>
      <c r="AC177" s="104"/>
      <c r="AD177" s="376"/>
      <c r="AE177" s="376"/>
      <c r="AF177" s="378"/>
      <c r="AG177" s="376"/>
      <c r="AH177" s="376"/>
      <c r="AI177" s="379"/>
      <c r="AJ177" s="376"/>
      <c r="AK177" s="376"/>
      <c r="AL177" s="378"/>
      <c r="AM177" s="376"/>
      <c r="AN177" s="376"/>
      <c r="AO177" s="379"/>
      <c r="AP177" s="378"/>
      <c r="AQ177" s="379"/>
      <c r="AR177" s="104"/>
      <c r="AS177" s="376"/>
      <c r="AT177" s="287"/>
      <c r="AU177" s="323"/>
      <c r="AV177" s="376"/>
      <c r="AW177" s="376"/>
      <c r="AX177" s="380"/>
      <c r="AY177" s="376"/>
      <c r="AZ177" s="372"/>
      <c r="BA177" s="323"/>
      <c r="BB177" s="376"/>
      <c r="BC177" s="376"/>
      <c r="BD177" s="380"/>
      <c r="BE177" s="378"/>
      <c r="BF177" s="379"/>
      <c r="BG177" s="281"/>
      <c r="BH177" s="281"/>
      <c r="BI177" s="3"/>
      <c r="BJ177" s="3"/>
      <c r="BK177" s="3"/>
      <c r="BL177" s="3"/>
      <c r="BM177" s="3"/>
      <c r="BN177" s="3"/>
    </row>
    <row r="178" spans="1:66" ht="15">
      <c r="A178" s="172" t="s">
        <v>154</v>
      </c>
      <c r="B178" s="173"/>
      <c r="C178" s="331">
        <v>559.9999999988086</v>
      </c>
      <c r="D178" s="319"/>
      <c r="E178" s="331">
        <v>470.0000000013347</v>
      </c>
      <c r="F178" s="321"/>
      <c r="G178" s="425">
        <f aca="true" t="shared" si="4" ref="G178:G201">E178/C178</f>
        <v>0.8392857142898833</v>
      </c>
      <c r="H178" s="426"/>
      <c r="I178" s="394">
        <v>0.77</v>
      </c>
      <c r="J178" s="395"/>
      <c r="K178" s="429">
        <f aca="true" t="shared" si="5" ref="K178:K201">C178/I178</f>
        <v>727.27272727118</v>
      </c>
      <c r="L178" s="431"/>
      <c r="M178" s="125"/>
      <c r="N178" s="129"/>
      <c r="O178" s="152">
        <v>6</v>
      </c>
      <c r="P178" s="394"/>
      <c r="Q178" s="395"/>
      <c r="R178" s="63"/>
      <c r="S178" s="153"/>
      <c r="T178" s="169"/>
      <c r="U178" s="153"/>
      <c r="V178" s="169"/>
      <c r="W178" s="153"/>
      <c r="X178" s="184"/>
      <c r="Y178" s="169"/>
      <c r="Z178" s="153"/>
      <c r="AA178" s="169"/>
      <c r="AC178" s="104"/>
      <c r="AD178" s="376"/>
      <c r="AE178" s="376"/>
      <c r="AF178" s="378"/>
      <c r="AG178" s="376"/>
      <c r="AH178" s="376"/>
      <c r="AI178" s="379"/>
      <c r="AJ178" s="376"/>
      <c r="AK178" s="376"/>
      <c r="AL178" s="378"/>
      <c r="AM178" s="376"/>
      <c r="AN178" s="376"/>
      <c r="AO178" s="379"/>
      <c r="AP178" s="378"/>
      <c r="AQ178" s="379"/>
      <c r="AR178" s="104"/>
      <c r="AS178" s="376"/>
      <c r="AT178" s="287"/>
      <c r="AU178" s="323"/>
      <c r="AV178" s="376"/>
      <c r="AW178" s="376"/>
      <c r="AX178" s="380"/>
      <c r="AY178" s="376"/>
      <c r="AZ178" s="372"/>
      <c r="BA178" s="323"/>
      <c r="BB178" s="376"/>
      <c r="BC178" s="376"/>
      <c r="BD178" s="380"/>
      <c r="BE178" s="378"/>
      <c r="BF178" s="379"/>
      <c r="BG178" s="281"/>
      <c r="BH178" s="281"/>
      <c r="BI178" s="3"/>
      <c r="BJ178" s="3"/>
      <c r="BK178" s="3"/>
      <c r="BL178" s="3"/>
      <c r="BM178" s="3"/>
      <c r="BN178" s="3"/>
    </row>
    <row r="179" spans="1:66" ht="15">
      <c r="A179" s="172" t="s">
        <v>155</v>
      </c>
      <c r="B179" s="173"/>
      <c r="C179" s="331">
        <v>730.0000000021782</v>
      </c>
      <c r="D179" s="319"/>
      <c r="E179" s="331">
        <v>419.99999999825377</v>
      </c>
      <c r="F179" s="321"/>
      <c r="G179" s="425">
        <f t="shared" si="4"/>
        <v>0.5753424657493158</v>
      </c>
      <c r="H179" s="426"/>
      <c r="I179" s="394">
        <v>0.87</v>
      </c>
      <c r="J179" s="395"/>
      <c r="K179" s="429">
        <f t="shared" si="5"/>
        <v>839.0804597726187</v>
      </c>
      <c r="L179" s="431"/>
      <c r="M179" s="125"/>
      <c r="N179" s="129"/>
      <c r="O179" s="152">
        <v>7</v>
      </c>
      <c r="P179" s="394"/>
      <c r="Q179" s="395"/>
      <c r="R179" s="63"/>
      <c r="S179" s="197"/>
      <c r="T179" s="169"/>
      <c r="U179" s="153"/>
      <c r="V179" s="169"/>
      <c r="W179" s="153"/>
      <c r="X179" s="184"/>
      <c r="Y179" s="169"/>
      <c r="Z179" s="153"/>
      <c r="AA179" s="169"/>
      <c r="AC179" s="104"/>
      <c r="AD179" s="3"/>
      <c r="AE179" s="3"/>
      <c r="AF179" s="376"/>
      <c r="AG179" s="3"/>
      <c r="AH179" s="3"/>
      <c r="AI179" s="201"/>
      <c r="AJ179" s="3"/>
      <c r="AK179" s="3"/>
      <c r="AL179" s="201"/>
      <c r="AM179" s="3"/>
      <c r="AN179" s="3"/>
      <c r="AO179" s="201"/>
      <c r="AP179" s="378"/>
      <c r="AQ179" s="379"/>
      <c r="AR179" s="104"/>
      <c r="AS179" s="3"/>
      <c r="AT179" s="3"/>
      <c r="AU179" s="376"/>
      <c r="AV179" s="3"/>
      <c r="AW179" s="3"/>
      <c r="AX179" s="201"/>
      <c r="AY179" s="3"/>
      <c r="AZ179" s="3"/>
      <c r="BA179" s="278"/>
      <c r="BB179" s="3"/>
      <c r="BC179" s="3"/>
      <c r="BD179" s="201"/>
      <c r="BE179" s="378"/>
      <c r="BF179" s="379"/>
      <c r="BG179" s="281"/>
      <c r="BH179" s="281"/>
      <c r="BI179" s="3"/>
      <c r="BJ179" s="3"/>
      <c r="BK179" s="3"/>
      <c r="BL179" s="3"/>
      <c r="BM179" s="3"/>
      <c r="BN179" s="3"/>
    </row>
    <row r="180" spans="1:66" ht="15">
      <c r="A180" s="172" t="s">
        <v>156</v>
      </c>
      <c r="B180" s="173"/>
      <c r="C180" s="331">
        <v>739.999999999327</v>
      </c>
      <c r="D180" s="319"/>
      <c r="E180" s="331">
        <v>560.0000000017076</v>
      </c>
      <c r="F180" s="321"/>
      <c r="G180" s="425">
        <f t="shared" si="4"/>
        <v>0.7567567567597525</v>
      </c>
      <c r="H180" s="426"/>
      <c r="I180" s="394">
        <v>0.8</v>
      </c>
      <c r="J180" s="395"/>
      <c r="K180" s="429">
        <f t="shared" si="5"/>
        <v>924.9999999991587</v>
      </c>
      <c r="L180" s="431"/>
      <c r="M180" s="125"/>
      <c r="N180" s="129"/>
      <c r="O180" s="152">
        <v>8</v>
      </c>
      <c r="P180" s="394"/>
      <c r="Q180" s="395"/>
      <c r="R180" s="63"/>
      <c r="S180" s="197"/>
      <c r="T180" s="169"/>
      <c r="U180" s="153"/>
      <c r="V180" s="169"/>
      <c r="W180" s="153"/>
      <c r="X180" s="184"/>
      <c r="Y180" s="169"/>
      <c r="Z180" s="153"/>
      <c r="AA180" s="169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76"/>
      <c r="BG180" s="3"/>
      <c r="BH180" s="3"/>
      <c r="BI180" s="3"/>
      <c r="BJ180" s="3"/>
      <c r="BK180" s="3"/>
      <c r="BL180" s="3"/>
      <c r="BM180" s="3"/>
      <c r="BN180" s="3"/>
    </row>
    <row r="181" spans="1:66" ht="15">
      <c r="A181" s="172" t="s">
        <v>157</v>
      </c>
      <c r="B181" s="173"/>
      <c r="C181" s="331">
        <v>730.0000000007003</v>
      </c>
      <c r="D181" s="319"/>
      <c r="E181" s="331">
        <v>570.0000000008458</v>
      </c>
      <c r="F181" s="321"/>
      <c r="G181" s="425">
        <f t="shared" si="4"/>
        <v>0.7808219178086288</v>
      </c>
      <c r="H181" s="426"/>
      <c r="I181" s="394">
        <v>0.79</v>
      </c>
      <c r="J181" s="395"/>
      <c r="K181" s="429">
        <f t="shared" si="5"/>
        <v>924.0506329122788</v>
      </c>
      <c r="L181" s="431"/>
      <c r="M181" s="125"/>
      <c r="N181" s="129"/>
      <c r="O181" s="152">
        <v>9</v>
      </c>
      <c r="P181" s="394"/>
      <c r="Q181" s="395"/>
      <c r="R181" s="63"/>
      <c r="S181" s="197"/>
      <c r="T181" s="169"/>
      <c r="U181" s="153"/>
      <c r="V181" s="169"/>
      <c r="W181" s="153"/>
      <c r="X181" s="184"/>
      <c r="Y181" s="169"/>
      <c r="Z181" s="153"/>
      <c r="AA181" s="169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</row>
    <row r="182" spans="1:66" ht="15.75">
      <c r="A182" s="172" t="s">
        <v>158</v>
      </c>
      <c r="B182" s="173"/>
      <c r="C182" s="331">
        <v>559.9999999994907</v>
      </c>
      <c r="D182" s="319"/>
      <c r="E182" s="331">
        <v>469.9999999975262</v>
      </c>
      <c r="F182" s="321"/>
      <c r="G182" s="425">
        <f t="shared" si="4"/>
        <v>0.8392857142820601</v>
      </c>
      <c r="H182" s="426"/>
      <c r="I182" s="434">
        <v>0.77</v>
      </c>
      <c r="J182" s="435"/>
      <c r="K182" s="429">
        <f t="shared" si="5"/>
        <v>727.2727272720658</v>
      </c>
      <c r="L182" s="431"/>
      <c r="M182" s="125"/>
      <c r="N182" s="129"/>
      <c r="O182" s="152">
        <v>10</v>
      </c>
      <c r="P182" s="394"/>
      <c r="Q182" s="395"/>
      <c r="R182" s="63"/>
      <c r="S182" s="153"/>
      <c r="T182" s="169"/>
      <c r="U182" s="153"/>
      <c r="V182" s="169"/>
      <c r="W182" s="153"/>
      <c r="X182" s="184"/>
      <c r="Y182" s="169"/>
      <c r="Z182" s="153"/>
      <c r="AA182" s="169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137"/>
      <c r="AT182" s="3"/>
      <c r="AU182" s="3"/>
      <c r="AV182" s="14"/>
      <c r="AW182" s="3"/>
      <c r="AX182" s="3"/>
      <c r="AY182" s="3"/>
      <c r="AZ182" s="14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</row>
    <row r="183" spans="1:66" ht="15">
      <c r="A183" s="172" t="s">
        <v>159</v>
      </c>
      <c r="B183" s="173"/>
      <c r="C183" s="331">
        <v>579.9999999989609</v>
      </c>
      <c r="D183" s="319"/>
      <c r="E183" s="331">
        <v>500.00000000164846</v>
      </c>
      <c r="F183" s="321"/>
      <c r="G183" s="425">
        <f t="shared" si="4"/>
        <v>0.862068965521628</v>
      </c>
      <c r="H183" s="426"/>
      <c r="I183" s="434">
        <v>0.76</v>
      </c>
      <c r="J183" s="435"/>
      <c r="K183" s="429">
        <f t="shared" si="5"/>
        <v>763.1578947354749</v>
      </c>
      <c r="L183" s="431"/>
      <c r="M183" s="125"/>
      <c r="N183" s="129"/>
      <c r="O183" s="138"/>
      <c r="P183" s="138"/>
      <c r="Q183" s="138"/>
      <c r="R183" s="138"/>
      <c r="S183" s="138"/>
      <c r="T183" s="138"/>
      <c r="U183" s="138"/>
      <c r="V183" s="138"/>
      <c r="W183" s="138"/>
      <c r="X183" s="138"/>
      <c r="Y183" s="138"/>
      <c r="Z183" s="138"/>
      <c r="AA183" s="138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104"/>
      <c r="AT183" s="104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</row>
    <row r="184" spans="1:66" ht="15">
      <c r="A184" s="172" t="s">
        <v>160</v>
      </c>
      <c r="B184" s="173"/>
      <c r="C184" s="331">
        <v>740.0000000008049</v>
      </c>
      <c r="D184" s="319"/>
      <c r="E184" s="331">
        <v>569.9999999994816</v>
      </c>
      <c r="F184" s="321"/>
      <c r="G184" s="425">
        <f t="shared" si="4"/>
        <v>0.7702702702687318</v>
      </c>
      <c r="H184" s="426"/>
      <c r="I184" s="434">
        <v>0.79</v>
      </c>
      <c r="J184" s="435"/>
      <c r="K184" s="429">
        <f t="shared" si="5"/>
        <v>936.7088607605125</v>
      </c>
      <c r="L184" s="431"/>
      <c r="M184" s="125"/>
      <c r="N184" s="129"/>
      <c r="O184" s="138"/>
      <c r="P184" s="135"/>
      <c r="Q184" s="135"/>
      <c r="R184" s="135" t="s">
        <v>94</v>
      </c>
      <c r="S184" s="135"/>
      <c r="T184" s="135"/>
      <c r="U184" s="135"/>
      <c r="V184" s="135"/>
      <c r="W184" s="135"/>
      <c r="X184" s="135"/>
      <c r="Y184" s="135"/>
      <c r="Z184" s="135"/>
      <c r="AA184" s="135"/>
      <c r="AC184" s="3"/>
      <c r="AD184" s="3"/>
      <c r="AE184" s="3"/>
      <c r="AF184" s="3"/>
      <c r="AG184" s="3"/>
      <c r="AH184" s="14"/>
      <c r="AI184" s="3"/>
      <c r="AJ184" s="3"/>
      <c r="AK184" s="3"/>
      <c r="AL184" s="14"/>
      <c r="AM184" s="3"/>
      <c r="AN184" s="3"/>
      <c r="AO184" s="3"/>
      <c r="AP184" s="3"/>
      <c r="AQ184" s="3"/>
      <c r="AR184" s="3"/>
      <c r="AS184" s="104"/>
      <c r="AT184" s="281"/>
      <c r="AU184" s="378"/>
      <c r="AV184" s="323"/>
      <c r="AW184" s="332"/>
      <c r="AX184" s="334"/>
      <c r="AY184" s="379"/>
      <c r="AZ184" s="323"/>
      <c r="BA184" s="332"/>
      <c r="BB184" s="334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</row>
    <row r="185" spans="1:66" ht="15">
      <c r="A185" s="172" t="s">
        <v>161</v>
      </c>
      <c r="B185" s="173"/>
      <c r="C185" s="331">
        <v>1250.0000000002274</v>
      </c>
      <c r="D185" s="319"/>
      <c r="E185" s="331">
        <v>1159.999999999627</v>
      </c>
      <c r="F185" s="321"/>
      <c r="G185" s="425">
        <f t="shared" si="4"/>
        <v>0.9279999999995329</v>
      </c>
      <c r="H185" s="426"/>
      <c r="I185" s="434">
        <v>0.73</v>
      </c>
      <c r="J185" s="435"/>
      <c r="K185" s="429">
        <f t="shared" si="5"/>
        <v>1712.3287671235992</v>
      </c>
      <c r="L185" s="431"/>
      <c r="M185" s="125"/>
      <c r="N185" s="129"/>
      <c r="O185" s="151"/>
      <c r="P185" s="135"/>
      <c r="Q185" s="135"/>
      <c r="R185" s="135"/>
      <c r="S185" s="135"/>
      <c r="T185" s="135"/>
      <c r="U185" s="135"/>
      <c r="V185" s="135"/>
      <c r="W185" s="135"/>
      <c r="X185" s="135"/>
      <c r="Y185" s="135"/>
      <c r="Z185" s="135"/>
      <c r="AA185" s="135"/>
      <c r="AC185" s="3"/>
      <c r="AD185" s="3"/>
      <c r="AE185" s="104"/>
      <c r="AF185" s="104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104"/>
      <c r="AT185" s="281"/>
      <c r="AU185" s="378"/>
      <c r="AV185" s="323"/>
      <c r="AW185" s="332"/>
      <c r="AX185" s="334"/>
      <c r="AY185" s="379"/>
      <c r="AZ185" s="323"/>
      <c r="BA185" s="332"/>
      <c r="BB185" s="334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</row>
    <row r="186" spans="1:66" ht="15">
      <c r="A186" s="172" t="s">
        <v>162</v>
      </c>
      <c r="B186" s="173"/>
      <c r="C186" s="331">
        <v>1360.0000000001273</v>
      </c>
      <c r="D186" s="319"/>
      <c r="E186" s="331">
        <v>1369.999999998754</v>
      </c>
      <c r="F186" s="321"/>
      <c r="G186" s="425">
        <f t="shared" si="4"/>
        <v>1.00735294117546</v>
      </c>
      <c r="H186" s="426"/>
      <c r="I186" s="434">
        <v>0.71</v>
      </c>
      <c r="J186" s="435"/>
      <c r="K186" s="429">
        <f t="shared" si="5"/>
        <v>1915.4929577466582</v>
      </c>
      <c r="L186" s="431"/>
      <c r="M186" s="125"/>
      <c r="N186" s="129"/>
      <c r="O186" s="185" t="s">
        <v>77</v>
      </c>
      <c r="P186" s="148" t="s">
        <v>286</v>
      </c>
      <c r="Q186" s="178"/>
      <c r="R186" s="148" t="s">
        <v>296</v>
      </c>
      <c r="S186" s="178"/>
      <c r="T186" s="148" t="s">
        <v>297</v>
      </c>
      <c r="U186" s="178"/>
      <c r="V186" s="188" t="s">
        <v>281</v>
      </c>
      <c r="W186" s="199"/>
      <c r="X186" s="178"/>
      <c r="Y186" s="148" t="s">
        <v>96</v>
      </c>
      <c r="Z186" s="149"/>
      <c r="AA186" s="178"/>
      <c r="AC186" s="3"/>
      <c r="AD186" s="3"/>
      <c r="AE186" s="104"/>
      <c r="AF186" s="281"/>
      <c r="AG186" s="378"/>
      <c r="AH186" s="323"/>
      <c r="AI186" s="332"/>
      <c r="AJ186" s="334"/>
      <c r="AK186" s="379"/>
      <c r="AL186" s="312"/>
      <c r="AM186" s="332"/>
      <c r="AN186" s="334"/>
      <c r="AO186" s="3"/>
      <c r="AP186" s="3"/>
      <c r="AQ186" s="3"/>
      <c r="AR186" s="3"/>
      <c r="AS186" s="104"/>
      <c r="AT186" s="281"/>
      <c r="AU186" s="378"/>
      <c r="AV186" s="323"/>
      <c r="AW186" s="332"/>
      <c r="AX186" s="334"/>
      <c r="AY186" s="379"/>
      <c r="AZ186" s="323"/>
      <c r="BA186" s="332"/>
      <c r="BB186" s="334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</row>
    <row r="187" spans="1:66" ht="15">
      <c r="A187" s="172" t="s">
        <v>163</v>
      </c>
      <c r="B187" s="173"/>
      <c r="C187" s="331">
        <v>1220.0000000002547</v>
      </c>
      <c r="D187" s="319"/>
      <c r="E187" s="331">
        <v>900.0000000019099</v>
      </c>
      <c r="F187" s="321"/>
      <c r="G187" s="425">
        <f t="shared" si="4"/>
        <v>0.7377049180341985</v>
      </c>
      <c r="H187" s="426"/>
      <c r="I187" s="434">
        <v>0.81</v>
      </c>
      <c r="J187" s="435"/>
      <c r="K187" s="429">
        <f t="shared" si="5"/>
        <v>1506.1728395064872</v>
      </c>
      <c r="L187" s="431"/>
      <c r="M187" s="125"/>
      <c r="N187" s="129"/>
      <c r="O187" s="167" t="s">
        <v>23</v>
      </c>
      <c r="P187" s="179" t="s">
        <v>287</v>
      </c>
      <c r="Q187" s="180"/>
      <c r="R187" s="179" t="s">
        <v>99</v>
      </c>
      <c r="S187" s="180"/>
      <c r="T187" s="179" t="s">
        <v>298</v>
      </c>
      <c r="U187" s="180"/>
      <c r="V187" s="191" t="s">
        <v>282</v>
      </c>
      <c r="W187" s="182"/>
      <c r="X187" s="180"/>
      <c r="Y187" s="179"/>
      <c r="Z187" s="138"/>
      <c r="AA187" s="180"/>
      <c r="AC187" s="3"/>
      <c r="AD187" s="3"/>
      <c r="AE187" s="104"/>
      <c r="AF187" s="281"/>
      <c r="AG187" s="378"/>
      <c r="AH187" s="323"/>
      <c r="AI187" s="332"/>
      <c r="AJ187" s="334"/>
      <c r="AK187" s="379"/>
      <c r="AL187" s="312"/>
      <c r="AM187" s="332"/>
      <c r="AN187" s="334"/>
      <c r="AO187" s="3"/>
      <c r="AP187" s="3"/>
      <c r="AQ187" s="3"/>
      <c r="AR187" s="3"/>
      <c r="AS187" s="104"/>
      <c r="AT187" s="281"/>
      <c r="AU187" s="378"/>
      <c r="AV187" s="323"/>
      <c r="AW187" s="332"/>
      <c r="AX187" s="334"/>
      <c r="AY187" s="379"/>
      <c r="AZ187" s="323"/>
      <c r="BA187" s="332"/>
      <c r="BB187" s="334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</row>
    <row r="188" spans="1:66" ht="15">
      <c r="A188" s="172" t="s">
        <v>164</v>
      </c>
      <c r="B188" s="173"/>
      <c r="C188" s="331">
        <v>1370.0000000009709</v>
      </c>
      <c r="D188" s="319"/>
      <c r="E188" s="331">
        <v>1429.9999999987563</v>
      </c>
      <c r="F188" s="321"/>
      <c r="G188" s="425">
        <f t="shared" si="4"/>
        <v>1.0437956204363086</v>
      </c>
      <c r="H188" s="426"/>
      <c r="I188" s="394">
        <v>0.69</v>
      </c>
      <c r="J188" s="395"/>
      <c r="K188" s="429">
        <f t="shared" si="5"/>
        <v>1985.5072463782187</v>
      </c>
      <c r="L188" s="431"/>
      <c r="M188" s="125"/>
      <c r="N188" s="129"/>
      <c r="O188" s="168"/>
      <c r="P188" s="150" t="s">
        <v>288</v>
      </c>
      <c r="Q188" s="195"/>
      <c r="R188" s="150"/>
      <c r="S188" s="195"/>
      <c r="T188" s="150"/>
      <c r="U188" s="195"/>
      <c r="V188" s="150"/>
      <c r="W188" s="151"/>
      <c r="X188" s="195"/>
      <c r="Y188" s="150"/>
      <c r="Z188" s="151"/>
      <c r="AA188" s="195"/>
      <c r="AC188" s="3"/>
      <c r="AD188" s="3"/>
      <c r="AE188" s="104"/>
      <c r="AF188" s="281"/>
      <c r="AG188" s="378"/>
      <c r="AH188" s="323"/>
      <c r="AI188" s="332"/>
      <c r="AJ188" s="334"/>
      <c r="AK188" s="379"/>
      <c r="AL188" s="312"/>
      <c r="AM188" s="332"/>
      <c r="AN188" s="334"/>
      <c r="AO188" s="3"/>
      <c r="AP188" s="3"/>
      <c r="AQ188" s="3"/>
      <c r="AR188" s="3"/>
      <c r="AS188" s="104"/>
      <c r="AT188" s="281"/>
      <c r="AU188" s="378"/>
      <c r="AV188" s="323"/>
      <c r="AW188" s="332"/>
      <c r="AX188" s="334"/>
      <c r="AY188" s="379"/>
      <c r="AZ188" s="323"/>
      <c r="BA188" s="332"/>
      <c r="BB188" s="334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</row>
    <row r="189" spans="1:66" ht="15">
      <c r="A189" s="172" t="s">
        <v>165</v>
      </c>
      <c r="B189" s="173"/>
      <c r="C189" s="331">
        <v>1369.9999999968213</v>
      </c>
      <c r="D189" s="319"/>
      <c r="E189" s="331">
        <v>1470.0000000003683</v>
      </c>
      <c r="F189" s="321"/>
      <c r="G189" s="425">
        <f t="shared" si="4"/>
        <v>1.0729927007326854</v>
      </c>
      <c r="H189" s="426"/>
      <c r="I189" s="394">
        <v>0.69</v>
      </c>
      <c r="J189" s="395"/>
      <c r="K189" s="429">
        <f t="shared" si="5"/>
        <v>1985.507246372205</v>
      </c>
      <c r="L189" s="431"/>
      <c r="M189" s="125"/>
      <c r="N189" s="129"/>
      <c r="O189" s="152">
        <v>1</v>
      </c>
      <c r="P189" s="153"/>
      <c r="Q189" s="169"/>
      <c r="R189" s="153"/>
      <c r="S189" s="169"/>
      <c r="T189" s="153"/>
      <c r="U189" s="169"/>
      <c r="V189" s="153"/>
      <c r="W189" s="184"/>
      <c r="X189" s="169"/>
      <c r="Y189" s="153"/>
      <c r="Z189" s="184"/>
      <c r="AA189" s="169"/>
      <c r="AC189" s="3"/>
      <c r="AD189" s="3"/>
      <c r="AE189" s="104"/>
      <c r="AF189" s="281"/>
      <c r="AG189" s="378"/>
      <c r="AH189" s="323"/>
      <c r="AI189" s="332"/>
      <c r="AJ189" s="334"/>
      <c r="AK189" s="379"/>
      <c r="AL189" s="312"/>
      <c r="AM189" s="332"/>
      <c r="AN189" s="334"/>
      <c r="AO189" s="3"/>
      <c r="AP189" s="3"/>
      <c r="AQ189" s="3"/>
      <c r="AR189" s="3"/>
      <c r="AS189" s="104"/>
      <c r="AT189" s="281"/>
      <c r="AU189" s="378"/>
      <c r="AV189" s="323"/>
      <c r="AW189" s="332"/>
      <c r="AX189" s="334"/>
      <c r="AY189" s="379"/>
      <c r="AZ189" s="323"/>
      <c r="BA189" s="332"/>
      <c r="BB189" s="334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</row>
    <row r="190" spans="1:66" ht="15">
      <c r="A190" s="172" t="s">
        <v>166</v>
      </c>
      <c r="B190" s="173"/>
      <c r="C190" s="331">
        <v>1280.0000000017349</v>
      </c>
      <c r="D190" s="319"/>
      <c r="E190" s="331">
        <v>1400.0000000016257</v>
      </c>
      <c r="F190" s="321"/>
      <c r="G190" s="425">
        <f t="shared" si="4"/>
        <v>1.0937499999997877</v>
      </c>
      <c r="H190" s="426"/>
      <c r="I190" s="394">
        <v>0.68</v>
      </c>
      <c r="J190" s="395"/>
      <c r="K190" s="429">
        <f t="shared" si="5"/>
        <v>1882.3529411790216</v>
      </c>
      <c r="L190" s="431"/>
      <c r="M190" s="125"/>
      <c r="N190" s="129"/>
      <c r="O190" s="152">
        <v>2</v>
      </c>
      <c r="P190" s="153"/>
      <c r="Q190" s="169"/>
      <c r="R190" s="153"/>
      <c r="S190" s="169"/>
      <c r="T190" s="153"/>
      <c r="U190" s="169"/>
      <c r="V190" s="153"/>
      <c r="W190" s="184"/>
      <c r="X190" s="169"/>
      <c r="Y190" s="153"/>
      <c r="Z190" s="184"/>
      <c r="AA190" s="169"/>
      <c r="AC190" s="3"/>
      <c r="AD190" s="3"/>
      <c r="AE190" s="104"/>
      <c r="AF190" s="281"/>
      <c r="AG190" s="378"/>
      <c r="AH190" s="323"/>
      <c r="AI190" s="332"/>
      <c r="AJ190" s="334"/>
      <c r="AK190" s="379"/>
      <c r="AL190" s="312"/>
      <c r="AM190" s="332"/>
      <c r="AN190" s="334"/>
      <c r="AO190" s="3"/>
      <c r="AP190" s="3"/>
      <c r="AQ190" s="3"/>
      <c r="AR190" s="3"/>
      <c r="AS190" s="104"/>
      <c r="AT190" s="281"/>
      <c r="AU190" s="378"/>
      <c r="AV190" s="323"/>
      <c r="AW190" s="332"/>
      <c r="AX190" s="334"/>
      <c r="AY190" s="379"/>
      <c r="AZ190" s="323"/>
      <c r="BA190" s="332"/>
      <c r="BB190" s="334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</row>
    <row r="191" spans="1:66" ht="15">
      <c r="A191" s="172" t="s">
        <v>167</v>
      </c>
      <c r="B191" s="173"/>
      <c r="C191" s="331">
        <v>1369.999999999095</v>
      </c>
      <c r="D191" s="319"/>
      <c r="E191" s="331">
        <v>1349.99999999809</v>
      </c>
      <c r="F191" s="321"/>
      <c r="G191" s="425">
        <f t="shared" si="4"/>
        <v>0.9854014598532714</v>
      </c>
      <c r="H191" s="426"/>
      <c r="I191" s="394">
        <v>0.71</v>
      </c>
      <c r="J191" s="395"/>
      <c r="K191" s="429">
        <f t="shared" si="5"/>
        <v>1929.577464787458</v>
      </c>
      <c r="L191" s="431"/>
      <c r="M191" s="125"/>
      <c r="N191" s="129"/>
      <c r="O191" s="152">
        <v>3</v>
      </c>
      <c r="P191" s="153"/>
      <c r="Q191" s="169"/>
      <c r="R191" s="153"/>
      <c r="S191" s="169"/>
      <c r="T191" s="153"/>
      <c r="U191" s="169"/>
      <c r="V191" s="153"/>
      <c r="W191" s="184"/>
      <c r="X191" s="169"/>
      <c r="Y191" s="153"/>
      <c r="Z191" s="184"/>
      <c r="AA191" s="169"/>
      <c r="AC191" s="3"/>
      <c r="AD191" s="3"/>
      <c r="AE191" s="104"/>
      <c r="AF191" s="281"/>
      <c r="AG191" s="378"/>
      <c r="AH191" s="323"/>
      <c r="AI191" s="332"/>
      <c r="AJ191" s="334"/>
      <c r="AK191" s="379"/>
      <c r="AL191" s="312"/>
      <c r="AM191" s="332"/>
      <c r="AN191" s="334"/>
      <c r="AO191" s="3"/>
      <c r="AP191" s="3"/>
      <c r="AQ191" s="3"/>
      <c r="AR191" s="3"/>
      <c r="AS191" s="104"/>
      <c r="AT191" s="281"/>
      <c r="AU191" s="378"/>
      <c r="AV191" s="323"/>
      <c r="AW191" s="332"/>
      <c r="AX191" s="334"/>
      <c r="AY191" s="379"/>
      <c r="AZ191" s="323"/>
      <c r="BA191" s="332"/>
      <c r="BB191" s="334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</row>
    <row r="192" spans="1:66" ht="15">
      <c r="A192" s="172" t="s">
        <v>168</v>
      </c>
      <c r="B192" s="173"/>
      <c r="C192" s="331">
        <v>1250.0000000015916</v>
      </c>
      <c r="D192" s="319"/>
      <c r="E192" s="331">
        <v>1099.9999999989996</v>
      </c>
      <c r="F192" s="321"/>
      <c r="G192" s="425">
        <f t="shared" si="4"/>
        <v>0.8799999999980791</v>
      </c>
      <c r="H192" s="426"/>
      <c r="I192" s="394">
        <v>0.75</v>
      </c>
      <c r="J192" s="395"/>
      <c r="K192" s="429">
        <f t="shared" si="5"/>
        <v>1666.6666666687888</v>
      </c>
      <c r="L192" s="431"/>
      <c r="M192" s="125"/>
      <c r="N192" s="129"/>
      <c r="O192" s="152">
        <v>4</v>
      </c>
      <c r="P192" s="153"/>
      <c r="Q192" s="169"/>
      <c r="R192" s="153"/>
      <c r="S192" s="169"/>
      <c r="T192" s="153"/>
      <c r="U192" s="169"/>
      <c r="V192" s="153"/>
      <c r="W192" s="184"/>
      <c r="X192" s="169"/>
      <c r="Y192" s="153"/>
      <c r="Z192" s="184"/>
      <c r="AA192" s="169"/>
      <c r="AC192" s="3"/>
      <c r="AD192" s="3"/>
      <c r="AE192" s="104"/>
      <c r="AF192" s="281"/>
      <c r="AG192" s="378"/>
      <c r="AH192" s="323"/>
      <c r="AI192" s="332"/>
      <c r="AJ192" s="334"/>
      <c r="AK192" s="379"/>
      <c r="AL192" s="312"/>
      <c r="AM192" s="332"/>
      <c r="AN192" s="334"/>
      <c r="AO192" s="3"/>
      <c r="AP192" s="3"/>
      <c r="AQ192" s="3"/>
      <c r="AR192" s="3"/>
      <c r="AS192" s="104"/>
      <c r="AT192" s="281"/>
      <c r="AU192" s="378"/>
      <c r="AV192" s="323"/>
      <c r="AW192" s="332"/>
      <c r="AX192" s="334"/>
      <c r="AY192" s="379"/>
      <c r="AZ192" s="323"/>
      <c r="BA192" s="332"/>
      <c r="BB192" s="334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</row>
    <row r="193" spans="1:66" ht="15">
      <c r="A193" s="172" t="s">
        <v>169</v>
      </c>
      <c r="B193" s="173"/>
      <c r="C193" s="331">
        <v>1279.999999999518</v>
      </c>
      <c r="D193" s="319"/>
      <c r="E193" s="331">
        <v>1080.000000000382</v>
      </c>
      <c r="F193" s="321"/>
      <c r="G193" s="425">
        <f t="shared" si="4"/>
        <v>0.8437500000006162</v>
      </c>
      <c r="H193" s="426"/>
      <c r="I193" s="394">
        <v>0.76</v>
      </c>
      <c r="J193" s="395"/>
      <c r="K193" s="429">
        <f t="shared" si="5"/>
        <v>1684.2105263151552</v>
      </c>
      <c r="L193" s="431"/>
      <c r="M193" s="125"/>
      <c r="N193" s="129"/>
      <c r="O193" s="152">
        <v>5</v>
      </c>
      <c r="P193" s="153"/>
      <c r="Q193" s="169"/>
      <c r="R193" s="153"/>
      <c r="S193" s="169"/>
      <c r="T193" s="153"/>
      <c r="U193" s="169"/>
      <c r="V193" s="153"/>
      <c r="W193" s="184"/>
      <c r="X193" s="169"/>
      <c r="Y193" s="153"/>
      <c r="Z193" s="184"/>
      <c r="AA193" s="169"/>
      <c r="AC193" s="3"/>
      <c r="AD193" s="3"/>
      <c r="AE193" s="104"/>
      <c r="AF193" s="281"/>
      <c r="AG193" s="378"/>
      <c r="AH193" s="323"/>
      <c r="AI193" s="332"/>
      <c r="AJ193" s="334"/>
      <c r="AK193" s="379"/>
      <c r="AL193" s="312"/>
      <c r="AM193" s="332"/>
      <c r="AN193" s="334"/>
      <c r="AO193" s="3"/>
      <c r="AP193" s="3"/>
      <c r="AQ193" s="3"/>
      <c r="AR193" s="3"/>
      <c r="AS193" s="104"/>
      <c r="AT193" s="281"/>
      <c r="AU193" s="378"/>
      <c r="AV193" s="323"/>
      <c r="AW193" s="332"/>
      <c r="AX193" s="334"/>
      <c r="AY193" s="379"/>
      <c r="AZ193" s="323"/>
      <c r="BA193" s="332"/>
      <c r="BB193" s="334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</row>
    <row r="194" spans="1:66" ht="15">
      <c r="A194" s="172" t="s">
        <v>170</v>
      </c>
      <c r="B194" s="173"/>
      <c r="C194" s="331">
        <v>1270.000000001005</v>
      </c>
      <c r="D194" s="319"/>
      <c r="E194" s="331">
        <v>1160.0000000023556</v>
      </c>
      <c r="F194" s="321"/>
      <c r="G194" s="425">
        <f t="shared" si="4"/>
        <v>0.9133858267727856</v>
      </c>
      <c r="H194" s="426"/>
      <c r="I194" s="394">
        <v>0.74</v>
      </c>
      <c r="J194" s="395"/>
      <c r="K194" s="429">
        <f t="shared" si="5"/>
        <v>1716.2162162175744</v>
      </c>
      <c r="L194" s="431"/>
      <c r="M194" s="125"/>
      <c r="N194" s="129"/>
      <c r="O194" s="152">
        <v>6</v>
      </c>
      <c r="P194" s="153"/>
      <c r="Q194" s="169"/>
      <c r="R194" s="153"/>
      <c r="S194" s="169"/>
      <c r="T194" s="153"/>
      <c r="U194" s="169"/>
      <c r="V194" s="153"/>
      <c r="W194" s="184"/>
      <c r="X194" s="169"/>
      <c r="Y194" s="153"/>
      <c r="Z194" s="184"/>
      <c r="AA194" s="169"/>
      <c r="AC194" s="3"/>
      <c r="AD194" s="3"/>
      <c r="AE194" s="104"/>
      <c r="AF194" s="281"/>
      <c r="AG194" s="378"/>
      <c r="AH194" s="323"/>
      <c r="AI194" s="332"/>
      <c r="AJ194" s="334"/>
      <c r="AK194" s="379"/>
      <c r="AL194" s="312"/>
      <c r="AM194" s="332"/>
      <c r="AN194" s="334"/>
      <c r="AO194" s="3"/>
      <c r="AP194" s="3"/>
      <c r="AQ194" s="3"/>
      <c r="AR194" s="3"/>
      <c r="AS194" s="104"/>
      <c r="AT194" s="281"/>
      <c r="AU194" s="378"/>
      <c r="AV194" s="323"/>
      <c r="AW194" s="332"/>
      <c r="AX194" s="334"/>
      <c r="AY194" s="379"/>
      <c r="AZ194" s="323"/>
      <c r="BA194" s="332"/>
      <c r="BB194" s="334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</row>
    <row r="195" spans="1:66" ht="15">
      <c r="A195" s="172" t="s">
        <v>171</v>
      </c>
      <c r="B195" s="173"/>
      <c r="C195" s="331">
        <v>999.9999999984084</v>
      </c>
      <c r="D195" s="319"/>
      <c r="E195" s="331">
        <v>1100.0000000000796</v>
      </c>
      <c r="F195" s="321"/>
      <c r="G195" s="425">
        <f t="shared" si="4"/>
        <v>1.1000000000018304</v>
      </c>
      <c r="H195" s="426"/>
      <c r="I195" s="394">
        <v>0.67</v>
      </c>
      <c r="J195" s="395"/>
      <c r="K195" s="429">
        <f t="shared" si="5"/>
        <v>1492.5373134304602</v>
      </c>
      <c r="L195" s="431"/>
      <c r="M195" s="125"/>
      <c r="N195" s="129"/>
      <c r="O195" s="152">
        <v>7</v>
      </c>
      <c r="P195" s="153"/>
      <c r="Q195" s="169"/>
      <c r="R195" s="153"/>
      <c r="S195" s="169"/>
      <c r="T195" s="153"/>
      <c r="U195" s="169"/>
      <c r="V195" s="153"/>
      <c r="W195" s="184"/>
      <c r="X195" s="169"/>
      <c r="Y195" s="153"/>
      <c r="Z195" s="184"/>
      <c r="AA195" s="169"/>
      <c r="AC195" s="3"/>
      <c r="AD195" s="3"/>
      <c r="AE195" s="104"/>
      <c r="AF195" s="281"/>
      <c r="AG195" s="378"/>
      <c r="AH195" s="323"/>
      <c r="AI195" s="332"/>
      <c r="AJ195" s="334"/>
      <c r="AK195" s="379"/>
      <c r="AL195" s="312"/>
      <c r="AM195" s="332"/>
      <c r="AN195" s="334"/>
      <c r="AO195" s="3"/>
      <c r="AP195" s="3"/>
      <c r="AQ195" s="3"/>
      <c r="AR195" s="3"/>
      <c r="AS195" s="104"/>
      <c r="AT195" s="281"/>
      <c r="AU195" s="378"/>
      <c r="AV195" s="323"/>
      <c r="AW195" s="332"/>
      <c r="AX195" s="334"/>
      <c r="AY195" s="379"/>
      <c r="AZ195" s="323"/>
      <c r="BA195" s="332"/>
      <c r="BB195" s="334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</row>
    <row r="196" spans="1:66" ht="15">
      <c r="A196" s="172" t="s">
        <v>172</v>
      </c>
      <c r="B196" s="173"/>
      <c r="C196" s="331">
        <v>1029.9999999999159</v>
      </c>
      <c r="D196" s="319"/>
      <c r="E196" s="331">
        <v>1309.9999999974443</v>
      </c>
      <c r="F196" s="321"/>
      <c r="G196" s="425">
        <f t="shared" si="4"/>
        <v>1.2718446601917974</v>
      </c>
      <c r="H196" s="426"/>
      <c r="I196" s="394">
        <v>0.61</v>
      </c>
      <c r="J196" s="395"/>
      <c r="K196" s="429">
        <f t="shared" si="5"/>
        <v>1688.5245901637966</v>
      </c>
      <c r="L196" s="431"/>
      <c r="M196" s="125"/>
      <c r="N196" s="129"/>
      <c r="O196" s="152"/>
      <c r="P196" s="153"/>
      <c r="Q196" s="169"/>
      <c r="R196" s="153"/>
      <c r="S196" s="169"/>
      <c r="T196" s="153"/>
      <c r="U196" s="169"/>
      <c r="V196" s="153"/>
      <c r="W196" s="184"/>
      <c r="X196" s="169"/>
      <c r="Y196" s="153"/>
      <c r="Z196" s="184"/>
      <c r="AA196" s="169"/>
      <c r="AC196" s="3"/>
      <c r="AD196" s="3"/>
      <c r="AE196" s="104"/>
      <c r="AF196" s="281"/>
      <c r="AG196" s="378"/>
      <c r="AH196" s="323"/>
      <c r="AI196" s="332"/>
      <c r="AJ196" s="334"/>
      <c r="AK196" s="379"/>
      <c r="AL196" s="312"/>
      <c r="AM196" s="332"/>
      <c r="AN196" s="334"/>
      <c r="AO196" s="3"/>
      <c r="AP196" s="3"/>
      <c r="AQ196" s="3"/>
      <c r="AR196" s="3"/>
      <c r="AS196" s="104"/>
      <c r="AT196" s="281"/>
      <c r="AU196" s="378"/>
      <c r="AV196" s="323"/>
      <c r="AW196" s="332"/>
      <c r="AX196" s="334"/>
      <c r="AY196" s="379"/>
      <c r="AZ196" s="323"/>
      <c r="BA196" s="332"/>
      <c r="BB196" s="334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</row>
    <row r="197" spans="1:66" ht="15">
      <c r="A197" s="172" t="s">
        <v>173</v>
      </c>
      <c r="B197" s="173"/>
      <c r="C197" s="331">
        <v>859.9999999999</v>
      </c>
      <c r="D197" s="319"/>
      <c r="E197" s="331">
        <v>450.0000000016371</v>
      </c>
      <c r="F197" s="321"/>
      <c r="G197" s="425">
        <f t="shared" si="4"/>
        <v>0.5232558139554528</v>
      </c>
      <c r="H197" s="426"/>
      <c r="I197" s="394">
        <v>0.89</v>
      </c>
      <c r="J197" s="395"/>
      <c r="K197" s="429">
        <f t="shared" si="5"/>
        <v>966.2921348313482</v>
      </c>
      <c r="L197" s="431"/>
      <c r="M197" s="125"/>
      <c r="N197" s="129"/>
      <c r="O197" s="152"/>
      <c r="P197" s="153"/>
      <c r="Q197" s="169"/>
      <c r="R197" s="153"/>
      <c r="S197" s="169"/>
      <c r="T197" s="153"/>
      <c r="U197" s="169"/>
      <c r="V197" s="153"/>
      <c r="W197" s="184"/>
      <c r="X197" s="169"/>
      <c r="Y197" s="153"/>
      <c r="Z197" s="184"/>
      <c r="AA197" s="169"/>
      <c r="AC197" s="3"/>
      <c r="AD197" s="3"/>
      <c r="AE197" s="104"/>
      <c r="AF197" s="281"/>
      <c r="AG197" s="378"/>
      <c r="AH197" s="323"/>
      <c r="AI197" s="332"/>
      <c r="AJ197" s="334"/>
      <c r="AK197" s="379"/>
      <c r="AL197" s="312"/>
      <c r="AM197" s="332"/>
      <c r="AN197" s="334"/>
      <c r="AO197" s="3"/>
      <c r="AP197" s="3"/>
      <c r="AQ197" s="3"/>
      <c r="AR197" s="3"/>
      <c r="AS197" s="104"/>
      <c r="AT197" s="281"/>
      <c r="AU197" s="378"/>
      <c r="AV197" s="323"/>
      <c r="AW197" s="332"/>
      <c r="AX197" s="334"/>
      <c r="AY197" s="379"/>
      <c r="AZ197" s="323"/>
      <c r="BA197" s="332"/>
      <c r="BB197" s="334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</row>
    <row r="198" spans="1:66" ht="15">
      <c r="A198" s="172" t="s">
        <v>174</v>
      </c>
      <c r="B198" s="173"/>
      <c r="C198" s="331">
        <v>949.9999999984539</v>
      </c>
      <c r="D198" s="319"/>
      <c r="E198" s="331">
        <v>510.0000000002183</v>
      </c>
      <c r="F198" s="321"/>
      <c r="G198" s="425">
        <f t="shared" si="4"/>
        <v>0.5368421052642613</v>
      </c>
      <c r="H198" s="426"/>
      <c r="I198" s="394">
        <v>0.88</v>
      </c>
      <c r="J198" s="395"/>
      <c r="K198" s="429">
        <f t="shared" si="5"/>
        <v>1079.5454545436976</v>
      </c>
      <c r="L198" s="431"/>
      <c r="M198" s="125"/>
      <c r="N198" s="129"/>
      <c r="O198" s="138"/>
      <c r="P198" s="135"/>
      <c r="Q198" s="135"/>
      <c r="R198" s="135"/>
      <c r="S198" s="135"/>
      <c r="T198" s="135"/>
      <c r="U198" s="135"/>
      <c r="V198" s="135"/>
      <c r="W198" s="135"/>
      <c r="X198" s="135"/>
      <c r="Y198" s="135"/>
      <c r="Z198" s="135"/>
      <c r="AA198" s="135"/>
      <c r="AC198" s="3"/>
      <c r="AD198" s="3"/>
      <c r="AE198" s="104"/>
      <c r="AF198" s="281"/>
      <c r="AG198" s="378"/>
      <c r="AH198" s="323"/>
      <c r="AI198" s="332"/>
      <c r="AJ198" s="334"/>
      <c r="AK198" s="379"/>
      <c r="AL198" s="312"/>
      <c r="AM198" s="332"/>
      <c r="AN198" s="334"/>
      <c r="AO198" s="3"/>
      <c r="AP198" s="3"/>
      <c r="AQ198" s="3"/>
      <c r="AR198" s="3"/>
      <c r="AS198" s="104"/>
      <c r="AT198" s="281"/>
      <c r="AU198" s="378"/>
      <c r="AV198" s="323"/>
      <c r="AW198" s="332"/>
      <c r="AX198" s="334"/>
      <c r="AY198" s="379"/>
      <c r="AZ198" s="323"/>
      <c r="BA198" s="332"/>
      <c r="BB198" s="334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</row>
    <row r="199" spans="1:66" ht="15">
      <c r="A199" s="172" t="s">
        <v>175</v>
      </c>
      <c r="B199" s="173"/>
      <c r="C199" s="331">
        <v>920.0000000033697</v>
      </c>
      <c r="D199" s="319"/>
      <c r="E199" s="331">
        <v>469.9999999988904</v>
      </c>
      <c r="F199" s="321"/>
      <c r="G199" s="425">
        <f t="shared" si="4"/>
        <v>0.510869565214314</v>
      </c>
      <c r="H199" s="426"/>
      <c r="I199" s="394">
        <v>0.89</v>
      </c>
      <c r="J199" s="395"/>
      <c r="K199" s="429">
        <f t="shared" si="5"/>
        <v>1033.7078651723255</v>
      </c>
      <c r="L199" s="431"/>
      <c r="M199" s="125"/>
      <c r="N199" s="129"/>
      <c r="O199" s="135" t="s">
        <v>104</v>
      </c>
      <c r="P199" s="135"/>
      <c r="Q199" s="135"/>
      <c r="R199" s="135"/>
      <c r="S199" s="135"/>
      <c r="T199" s="135"/>
      <c r="U199" s="135"/>
      <c r="V199" s="135"/>
      <c r="W199" s="135"/>
      <c r="X199" s="135"/>
      <c r="Y199" s="135"/>
      <c r="Z199" s="135"/>
      <c r="AA199" s="138"/>
      <c r="AC199" s="3"/>
      <c r="AD199" s="3"/>
      <c r="AE199" s="104"/>
      <c r="AF199" s="281"/>
      <c r="AG199" s="378"/>
      <c r="AH199" s="323"/>
      <c r="AI199" s="332"/>
      <c r="AJ199" s="334"/>
      <c r="AK199" s="379"/>
      <c r="AL199" s="312"/>
      <c r="AM199" s="332"/>
      <c r="AN199" s="334"/>
      <c r="AO199" s="3"/>
      <c r="AP199" s="3"/>
      <c r="AQ199" s="3"/>
      <c r="AR199" s="3"/>
      <c r="AS199" s="104"/>
      <c r="AT199" s="281"/>
      <c r="AU199" s="378"/>
      <c r="AV199" s="323"/>
      <c r="AW199" s="332"/>
      <c r="AX199" s="334"/>
      <c r="AY199" s="379"/>
      <c r="AZ199" s="323"/>
      <c r="BA199" s="332"/>
      <c r="BB199" s="334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</row>
    <row r="200" spans="1:66" ht="15">
      <c r="A200" s="172" t="s">
        <v>176</v>
      </c>
      <c r="B200" s="173"/>
      <c r="C200" s="331">
        <v>809.9999999992633</v>
      </c>
      <c r="D200" s="319"/>
      <c r="E200" s="331">
        <v>450.0000000016371</v>
      </c>
      <c r="F200" s="321"/>
      <c r="G200" s="425">
        <f t="shared" si="4"/>
        <v>0.5555555555580819</v>
      </c>
      <c r="H200" s="426"/>
      <c r="I200" s="394">
        <v>0.87</v>
      </c>
      <c r="J200" s="395"/>
      <c r="K200" s="429">
        <f t="shared" si="5"/>
        <v>931.034482757774</v>
      </c>
      <c r="L200" s="431"/>
      <c r="M200" s="125"/>
      <c r="N200" s="129"/>
      <c r="O200" s="203"/>
      <c r="P200" s="138"/>
      <c r="Q200" s="138"/>
      <c r="R200" s="138"/>
      <c r="S200" s="138"/>
      <c r="T200" s="138"/>
      <c r="U200" s="138"/>
      <c r="V200" s="182"/>
      <c r="W200" s="182"/>
      <c r="X200" s="138"/>
      <c r="Y200" s="138"/>
      <c r="Z200" s="138"/>
      <c r="AA200" s="138"/>
      <c r="AC200" s="3"/>
      <c r="AD200" s="3"/>
      <c r="AE200" s="104"/>
      <c r="AF200" s="281"/>
      <c r="AG200" s="378"/>
      <c r="AH200" s="323"/>
      <c r="AI200" s="332"/>
      <c r="AJ200" s="334"/>
      <c r="AK200" s="379"/>
      <c r="AL200" s="312"/>
      <c r="AM200" s="332"/>
      <c r="AN200" s="334"/>
      <c r="AO200" s="3"/>
      <c r="AP200" s="3"/>
      <c r="AQ200" s="3"/>
      <c r="AR200" s="3"/>
      <c r="AS200" s="104"/>
      <c r="AT200" s="281"/>
      <c r="AU200" s="378"/>
      <c r="AV200" s="323"/>
      <c r="AW200" s="332"/>
      <c r="AX200" s="334"/>
      <c r="AY200" s="379"/>
      <c r="AZ200" s="323"/>
      <c r="BA200" s="332"/>
      <c r="BB200" s="334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</row>
    <row r="201" spans="1:66" ht="15.75" thickBot="1">
      <c r="A201" s="172" t="s">
        <v>177</v>
      </c>
      <c r="B201" s="173"/>
      <c r="C201" s="295">
        <f>SUM(C177:C200)</f>
        <v>23760.000000000444</v>
      </c>
      <c r="D201" s="279"/>
      <c r="E201" s="295">
        <f>SUM(E177:E200)</f>
        <v>20660.00000000258</v>
      </c>
      <c r="F201" s="322"/>
      <c r="G201" s="425">
        <f t="shared" si="4"/>
        <v>0.8695286195287119</v>
      </c>
      <c r="H201" s="426"/>
      <c r="I201" s="394">
        <v>0.75</v>
      </c>
      <c r="J201" s="395"/>
      <c r="K201" s="429">
        <f t="shared" si="5"/>
        <v>31680.000000000593</v>
      </c>
      <c r="L201" s="431"/>
      <c r="M201" s="126"/>
      <c r="N201" s="130"/>
      <c r="O201" s="188" t="s">
        <v>285</v>
      </c>
      <c r="P201" s="178"/>
      <c r="Q201" s="188" t="s">
        <v>102</v>
      </c>
      <c r="R201" s="178"/>
      <c r="S201" s="148" t="s">
        <v>297</v>
      </c>
      <c r="T201" s="178"/>
      <c r="U201" s="148" t="s">
        <v>211</v>
      </c>
      <c r="V201" s="178"/>
      <c r="W201" s="148" t="s">
        <v>213</v>
      </c>
      <c r="X201" s="149"/>
      <c r="Y201" s="178"/>
      <c r="Z201" s="148"/>
      <c r="AA201" s="178"/>
      <c r="AC201" s="3"/>
      <c r="AD201" s="3"/>
      <c r="AE201" s="104"/>
      <c r="AF201" s="281"/>
      <c r="AG201" s="378"/>
      <c r="AH201" s="323"/>
      <c r="AI201" s="332"/>
      <c r="AJ201" s="334"/>
      <c r="AK201" s="379"/>
      <c r="AL201" s="312"/>
      <c r="AM201" s="332"/>
      <c r="AN201" s="334"/>
      <c r="AO201" s="3"/>
      <c r="AP201" s="3"/>
      <c r="AQ201" s="3"/>
      <c r="AR201" s="3"/>
      <c r="AS201" s="104"/>
      <c r="AT201" s="281"/>
      <c r="AU201" s="378"/>
      <c r="AV201" s="323"/>
      <c r="AW201" s="332"/>
      <c r="AX201" s="334"/>
      <c r="AY201" s="379"/>
      <c r="AZ201" s="323"/>
      <c r="BA201" s="332"/>
      <c r="BB201" s="334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</row>
    <row r="202" spans="1:66" ht="15.75" thickTop="1">
      <c r="A202" s="423"/>
      <c r="B202" s="423"/>
      <c r="O202" s="179"/>
      <c r="P202" s="180"/>
      <c r="Q202" s="179" t="s">
        <v>110</v>
      </c>
      <c r="R202" s="180"/>
      <c r="S202" s="179" t="s">
        <v>210</v>
      </c>
      <c r="T202" s="180"/>
      <c r="U202" s="179" t="s">
        <v>212</v>
      </c>
      <c r="V202" s="180"/>
      <c r="W202" s="179" t="s">
        <v>214</v>
      </c>
      <c r="X202" s="138"/>
      <c r="Y202" s="180"/>
      <c r="Z202" s="179" t="s">
        <v>300</v>
      </c>
      <c r="AA202" s="180"/>
      <c r="AC202" s="3"/>
      <c r="AD202" s="3"/>
      <c r="AE202" s="104"/>
      <c r="AF202" s="281"/>
      <c r="AG202" s="378"/>
      <c r="AH202" s="323"/>
      <c r="AI202" s="332"/>
      <c r="AJ202" s="334"/>
      <c r="AK202" s="379"/>
      <c r="AL202" s="312"/>
      <c r="AM202" s="332"/>
      <c r="AN202" s="334"/>
      <c r="AO202" s="3"/>
      <c r="AP202" s="3"/>
      <c r="AQ202" s="3"/>
      <c r="AR202" s="3"/>
      <c r="AS202" s="104"/>
      <c r="AT202" s="281"/>
      <c r="AU202" s="378"/>
      <c r="AV202" s="323"/>
      <c r="AW202" s="332"/>
      <c r="AX202" s="334"/>
      <c r="AY202" s="379"/>
      <c r="AZ202" s="323"/>
      <c r="BA202" s="332"/>
      <c r="BB202" s="334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</row>
    <row r="203" spans="1:66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179"/>
      <c r="P203" s="180"/>
      <c r="Q203" s="179"/>
      <c r="R203" s="180"/>
      <c r="S203" s="179"/>
      <c r="T203" s="180"/>
      <c r="U203" s="179"/>
      <c r="V203" s="180"/>
      <c r="W203" s="179" t="s">
        <v>215</v>
      </c>
      <c r="X203" s="138"/>
      <c r="Y203" s="180"/>
      <c r="Z203" s="179"/>
      <c r="AA203" s="180"/>
      <c r="AC203" s="3"/>
      <c r="AD203" s="3"/>
      <c r="AE203" s="104"/>
      <c r="AF203" s="281"/>
      <c r="AG203" s="378"/>
      <c r="AH203" s="323"/>
      <c r="AI203" s="332"/>
      <c r="AJ203" s="334"/>
      <c r="AK203" s="379"/>
      <c r="AL203" s="312"/>
      <c r="AM203" s="332"/>
      <c r="AN203" s="334"/>
      <c r="AO203" s="3"/>
      <c r="AP203" s="3"/>
      <c r="AQ203" s="3"/>
      <c r="AR203" s="3"/>
      <c r="AS203" s="104"/>
      <c r="AT203" s="281"/>
      <c r="AU203" s="378"/>
      <c r="AV203" s="323"/>
      <c r="AW203" s="332"/>
      <c r="AX203" s="334"/>
      <c r="AY203" s="379"/>
      <c r="AZ203" s="323"/>
      <c r="BA203" s="332"/>
      <c r="BB203" s="334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</row>
    <row r="204" spans="1:66" ht="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150"/>
      <c r="P204" s="195"/>
      <c r="Q204" s="150"/>
      <c r="R204" s="195"/>
      <c r="S204" s="150"/>
      <c r="T204" s="195"/>
      <c r="U204" s="150"/>
      <c r="V204" s="195"/>
      <c r="W204" s="150" t="s">
        <v>299</v>
      </c>
      <c r="X204" s="151"/>
      <c r="Y204" s="195"/>
      <c r="Z204" s="150"/>
      <c r="AA204" s="195"/>
      <c r="AC204" s="3"/>
      <c r="AD204" s="3"/>
      <c r="AE204" s="104"/>
      <c r="AF204" s="281"/>
      <c r="AG204" s="378"/>
      <c r="AH204" s="323"/>
      <c r="AI204" s="332"/>
      <c r="AJ204" s="334"/>
      <c r="AK204" s="379"/>
      <c r="AL204" s="312"/>
      <c r="AM204" s="332"/>
      <c r="AN204" s="334"/>
      <c r="AO204" s="3"/>
      <c r="AP204" s="3"/>
      <c r="AQ204" s="3"/>
      <c r="AR204" s="3"/>
      <c r="AS204" s="104"/>
      <c r="AT204" s="281"/>
      <c r="AU204" s="378"/>
      <c r="AV204" s="323"/>
      <c r="AW204" s="332"/>
      <c r="AX204" s="334"/>
      <c r="AY204" s="379"/>
      <c r="AZ204" s="323"/>
      <c r="BA204" s="332"/>
      <c r="BB204" s="334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</row>
    <row r="205" spans="1:66" ht="15">
      <c r="A205" s="132"/>
      <c r="B205" s="133"/>
      <c r="C205" s="134"/>
      <c r="D205" s="134"/>
      <c r="E205" s="134"/>
      <c r="F205" s="134"/>
      <c r="G205" s="134"/>
      <c r="H205" s="134"/>
      <c r="I205" s="134"/>
      <c r="J205" s="134"/>
      <c r="K205" s="134"/>
      <c r="L205" s="134"/>
      <c r="M205" s="115"/>
      <c r="N205" s="115"/>
      <c r="O205" s="200"/>
      <c r="P205" s="248"/>
      <c r="Q205" s="153"/>
      <c r="R205" s="183"/>
      <c r="S205" s="200"/>
      <c r="T205" s="248"/>
      <c r="U205" s="153"/>
      <c r="V205" s="169"/>
      <c r="W205" s="153"/>
      <c r="X205" s="184"/>
      <c r="Y205" s="169"/>
      <c r="Z205" s="153"/>
      <c r="AA205" s="169"/>
      <c r="AC205" s="3"/>
      <c r="AD205" s="3"/>
      <c r="AE205" s="104"/>
      <c r="AF205" s="281"/>
      <c r="AG205" s="378"/>
      <c r="AH205" s="323"/>
      <c r="AI205" s="332"/>
      <c r="AJ205" s="334"/>
      <c r="AK205" s="379"/>
      <c r="AL205" s="312"/>
      <c r="AM205" s="332"/>
      <c r="AN205" s="334"/>
      <c r="AO205" s="3"/>
      <c r="AP205" s="3"/>
      <c r="AQ205" s="3"/>
      <c r="AR205" s="3"/>
      <c r="AS205" s="104"/>
      <c r="AT205" s="281"/>
      <c r="AU205" s="378"/>
      <c r="AV205" s="323"/>
      <c r="AW205" s="332"/>
      <c r="AX205" s="334"/>
      <c r="AY205" s="379"/>
      <c r="AZ205" s="323"/>
      <c r="BA205" s="332"/>
      <c r="BB205" s="334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</row>
    <row r="206" spans="1:66" ht="15">
      <c r="A206" s="133"/>
      <c r="B206" s="133"/>
      <c r="C206" s="72"/>
      <c r="D206" s="3"/>
      <c r="E206" s="3"/>
      <c r="F206" s="3"/>
      <c r="G206" s="134"/>
      <c r="H206" s="134"/>
      <c r="I206" s="134"/>
      <c r="J206" s="134"/>
      <c r="K206" s="134"/>
      <c r="L206" s="134"/>
      <c r="M206" s="115"/>
      <c r="N206" s="115"/>
      <c r="O206" s="200"/>
      <c r="P206" s="248"/>
      <c r="Q206" s="153"/>
      <c r="R206" s="183"/>
      <c r="S206" s="200"/>
      <c r="T206" s="248"/>
      <c r="U206" s="153"/>
      <c r="V206" s="169"/>
      <c r="W206" s="153"/>
      <c r="X206" s="184"/>
      <c r="Y206" s="169"/>
      <c r="Z206" s="153"/>
      <c r="AA206" s="169"/>
      <c r="AC206" s="3"/>
      <c r="AD206" s="3"/>
      <c r="AE206" s="104"/>
      <c r="AF206" s="281"/>
      <c r="AG206" s="378"/>
      <c r="AH206" s="323"/>
      <c r="AI206" s="332"/>
      <c r="AJ206" s="334"/>
      <c r="AK206" s="379"/>
      <c r="AL206" s="312"/>
      <c r="AM206" s="332"/>
      <c r="AN206" s="334"/>
      <c r="AO206" s="3"/>
      <c r="AP206" s="3"/>
      <c r="AQ206" s="3"/>
      <c r="AR206" s="3"/>
      <c r="AS206" s="104"/>
      <c r="AT206" s="281"/>
      <c r="AU206" s="378"/>
      <c r="AV206" s="323"/>
      <c r="AW206" s="332"/>
      <c r="AX206" s="334"/>
      <c r="AY206" s="379"/>
      <c r="AZ206" s="323"/>
      <c r="BA206" s="332"/>
      <c r="BB206" s="334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</row>
    <row r="207" spans="4:66" ht="15">
      <c r="D207" t="s">
        <v>178</v>
      </c>
      <c r="O207" s="200"/>
      <c r="P207" s="248"/>
      <c r="Q207" s="153"/>
      <c r="R207" s="183"/>
      <c r="S207" s="200"/>
      <c r="T207" s="248"/>
      <c r="U207" s="153"/>
      <c r="V207" s="169"/>
      <c r="W207" s="153"/>
      <c r="X207" s="184"/>
      <c r="Y207" s="169"/>
      <c r="Z207" s="153"/>
      <c r="AA207" s="169"/>
      <c r="AC207" s="3"/>
      <c r="AD207" s="3"/>
      <c r="AE207" s="104"/>
      <c r="AF207" s="281"/>
      <c r="AG207" s="378"/>
      <c r="AH207" s="323"/>
      <c r="AI207" s="332"/>
      <c r="AJ207" s="334"/>
      <c r="AK207" s="379"/>
      <c r="AL207" s="312"/>
      <c r="AM207" s="332"/>
      <c r="AN207" s="334"/>
      <c r="AO207" s="3"/>
      <c r="AP207" s="3"/>
      <c r="AQ207" s="3"/>
      <c r="AR207" s="3"/>
      <c r="AS207" s="104"/>
      <c r="AT207" s="281"/>
      <c r="AU207" s="378"/>
      <c r="AV207" s="323"/>
      <c r="AW207" s="332"/>
      <c r="AX207" s="334"/>
      <c r="AY207" s="379"/>
      <c r="AZ207" s="323"/>
      <c r="BA207" s="332"/>
      <c r="BB207" s="334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</row>
    <row r="208" spans="15:66" ht="15.75">
      <c r="O208" s="200"/>
      <c r="P208" s="248"/>
      <c r="Q208" s="153"/>
      <c r="R208" s="183"/>
      <c r="S208" s="200"/>
      <c r="T208" s="248"/>
      <c r="U208" s="153"/>
      <c r="V208" s="169"/>
      <c r="W208" s="153"/>
      <c r="X208" s="184"/>
      <c r="Y208" s="169"/>
      <c r="Z208" s="153"/>
      <c r="AA208" s="169"/>
      <c r="AC208" s="3"/>
      <c r="AD208" s="3"/>
      <c r="AE208" s="104"/>
      <c r="AF208" s="281"/>
      <c r="AG208" s="378"/>
      <c r="AH208" s="323"/>
      <c r="AI208" s="332"/>
      <c r="AJ208" s="334"/>
      <c r="AK208" s="379"/>
      <c r="AL208" s="312"/>
      <c r="AM208" s="332"/>
      <c r="AN208" s="334"/>
      <c r="AO208" s="3"/>
      <c r="AP208" s="3"/>
      <c r="AQ208" s="3"/>
      <c r="AR208" s="3"/>
      <c r="AS208" s="104"/>
      <c r="AT208" s="281"/>
      <c r="AU208" s="378"/>
      <c r="AV208" s="323"/>
      <c r="AW208" s="358"/>
      <c r="AX208" s="334"/>
      <c r="AY208" s="379"/>
      <c r="AZ208" s="323"/>
      <c r="BA208" s="332"/>
      <c r="BB208" s="334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</row>
    <row r="209" spans="1:66" ht="15">
      <c r="A209" s="464" t="s">
        <v>62</v>
      </c>
      <c r="B209" s="465"/>
      <c r="C209" s="400" t="s">
        <v>179</v>
      </c>
      <c r="D209" s="401"/>
      <c r="E209" s="401"/>
      <c r="F209" s="463"/>
      <c r="G209" s="400" t="s">
        <v>180</v>
      </c>
      <c r="H209" s="401"/>
      <c r="I209" s="401"/>
      <c r="J209" s="401"/>
      <c r="K209" s="401"/>
      <c r="L209" s="463"/>
      <c r="M209" s="467" t="s">
        <v>278</v>
      </c>
      <c r="N209" s="468"/>
      <c r="O209" s="200"/>
      <c r="P209" s="248"/>
      <c r="Q209" s="153"/>
      <c r="R209" s="183"/>
      <c r="S209" s="200"/>
      <c r="T209" s="248"/>
      <c r="U209" s="153"/>
      <c r="V209" s="169"/>
      <c r="W209" s="153"/>
      <c r="X209" s="184"/>
      <c r="Y209" s="169"/>
      <c r="Z209" s="153"/>
      <c r="AA209" s="169"/>
      <c r="AC209" s="3"/>
      <c r="AD209" s="3"/>
      <c r="AE209" s="104"/>
      <c r="AF209" s="281"/>
      <c r="AG209" s="378"/>
      <c r="AH209" s="323"/>
      <c r="AI209" s="332"/>
      <c r="AJ209" s="334"/>
      <c r="AK209" s="379"/>
      <c r="AL209" s="312"/>
      <c r="AM209" s="332"/>
      <c r="AN209" s="334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</row>
    <row r="210" spans="1:66" ht="15.75">
      <c r="A210" s="466"/>
      <c r="B210" s="465"/>
      <c r="C210" s="144" t="s">
        <v>184</v>
      </c>
      <c r="D210" s="76"/>
      <c r="E210" s="74" t="s">
        <v>185</v>
      </c>
      <c r="F210" s="76"/>
      <c r="G210" s="400" t="s">
        <v>181</v>
      </c>
      <c r="H210" s="463"/>
      <c r="I210" s="400" t="s">
        <v>182</v>
      </c>
      <c r="J210" s="463"/>
      <c r="K210" s="400" t="s">
        <v>183</v>
      </c>
      <c r="L210" s="463"/>
      <c r="M210" s="467"/>
      <c r="N210" s="468"/>
      <c r="O210" s="200"/>
      <c r="P210" s="248"/>
      <c r="Q210" s="153"/>
      <c r="R210" s="183"/>
      <c r="S210" s="200"/>
      <c r="T210" s="248"/>
      <c r="U210" s="153"/>
      <c r="V210" s="169"/>
      <c r="W210" s="153"/>
      <c r="X210" s="184"/>
      <c r="Y210" s="169"/>
      <c r="Z210" s="153"/>
      <c r="AA210" s="169"/>
      <c r="AC210" s="3"/>
      <c r="AD210" s="3"/>
      <c r="AE210" s="104"/>
      <c r="AF210" s="281"/>
      <c r="AG210" s="378"/>
      <c r="AH210" s="323"/>
      <c r="AI210" s="358"/>
      <c r="AJ210" s="334"/>
      <c r="AK210" s="379"/>
      <c r="AL210" s="323"/>
      <c r="AM210" s="358"/>
      <c r="AN210" s="334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</row>
    <row r="211" spans="1:66" ht="15">
      <c r="A211" s="400" t="s">
        <v>63</v>
      </c>
      <c r="B211" s="463"/>
      <c r="C211" s="429">
        <f>C177+C178+C179+C180+C181+C182+C183+C184</f>
        <v>5169.999999999788</v>
      </c>
      <c r="D211" s="430"/>
      <c r="E211" s="429">
        <f>E177+E178+E179+E180+E181+E182+E183+E184</f>
        <v>3950.0000000018076</v>
      </c>
      <c r="F211" s="395"/>
      <c r="G211" s="427">
        <f>C211/8</f>
        <v>646.2499999999735</v>
      </c>
      <c r="H211" s="428"/>
      <c r="I211" s="427">
        <f>E211/8</f>
        <v>493.75000000022595</v>
      </c>
      <c r="J211" s="428"/>
      <c r="K211" s="394">
        <v>813</v>
      </c>
      <c r="L211" s="395"/>
      <c r="M211" s="241"/>
      <c r="N211" s="264">
        <f>G211/K211</f>
        <v>0.794895448954457</v>
      </c>
      <c r="O211" s="200"/>
      <c r="P211" s="248"/>
      <c r="Q211" s="153"/>
      <c r="R211" s="183"/>
      <c r="S211" s="200"/>
      <c r="T211" s="248"/>
      <c r="U211" s="153"/>
      <c r="V211" s="169"/>
      <c r="W211" s="153"/>
      <c r="X211" s="184"/>
      <c r="Y211" s="169"/>
      <c r="Z211" s="153"/>
      <c r="AA211" s="169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</row>
    <row r="212" spans="1:27" ht="15">
      <c r="A212" s="400" t="s">
        <v>186</v>
      </c>
      <c r="B212" s="463"/>
      <c r="C212" s="429">
        <f>C185+C186+C187+C188+C189+C190+C191+C192</f>
        <v>10470.000000000824</v>
      </c>
      <c r="D212" s="430"/>
      <c r="E212" s="429">
        <f>E185+E186+E187+E188+E189+E190+E191+E192</f>
        <v>10179.99999999813</v>
      </c>
      <c r="F212" s="395"/>
      <c r="G212" s="427">
        <f>C212/8</f>
        <v>1308.750000000103</v>
      </c>
      <c r="H212" s="428"/>
      <c r="I212" s="427">
        <f>E212/8</f>
        <v>1272.4999999997663</v>
      </c>
      <c r="J212" s="428"/>
      <c r="K212" s="394">
        <v>1825</v>
      </c>
      <c r="L212" s="395"/>
      <c r="M212" s="241"/>
      <c r="N212" s="264">
        <f>G212/K212</f>
        <v>0.7171232876712893</v>
      </c>
      <c r="O212" s="135"/>
      <c r="P212" s="135"/>
      <c r="Q212" s="135"/>
      <c r="R212" s="135"/>
      <c r="S212" s="135"/>
      <c r="T212" s="135"/>
      <c r="U212" s="135"/>
      <c r="V212" s="135"/>
      <c r="W212" s="135"/>
      <c r="X212" s="135"/>
      <c r="Y212" s="135"/>
      <c r="Z212" s="135"/>
      <c r="AA212" s="135"/>
    </row>
    <row r="213" spans="1:27" ht="15">
      <c r="A213" s="400" t="s">
        <v>187</v>
      </c>
      <c r="B213" s="463"/>
      <c r="C213" s="429">
        <f>C193+C194+C195+C196+C197+C198+C199+C200</f>
        <v>8119.999999999834</v>
      </c>
      <c r="D213" s="430"/>
      <c r="E213" s="429">
        <f>E193+E194+E195+E196+E197+E198+E199+E200</f>
        <v>6530.000000002645</v>
      </c>
      <c r="F213" s="395"/>
      <c r="G213" s="427">
        <f>C213/8</f>
        <v>1014.9999999999792</v>
      </c>
      <c r="H213" s="428"/>
      <c r="I213" s="427">
        <f>E213/8</f>
        <v>816.2500000003306</v>
      </c>
      <c r="J213" s="428"/>
      <c r="K213" s="394">
        <v>1303</v>
      </c>
      <c r="L213" s="395"/>
      <c r="M213" s="241"/>
      <c r="N213" s="264">
        <f>G213/K213</f>
        <v>0.7789716039907745</v>
      </c>
      <c r="O213" s="182"/>
      <c r="P213" s="138"/>
      <c r="Q213" s="182"/>
      <c r="R213" s="138"/>
      <c r="S213" s="138"/>
      <c r="T213" s="138"/>
      <c r="U213" s="138"/>
      <c r="V213" s="138"/>
      <c r="W213" s="138"/>
      <c r="X213" s="138"/>
      <c r="Y213" s="138"/>
      <c r="Z213" s="138"/>
      <c r="AA213" s="138"/>
    </row>
    <row r="214" spans="1:14" ht="15">
      <c r="A214" s="400" t="s">
        <v>188</v>
      </c>
      <c r="B214" s="463"/>
      <c r="C214" s="429">
        <f>C211+C212+C213</f>
        <v>23760.000000000444</v>
      </c>
      <c r="D214" s="430"/>
      <c r="E214" s="429">
        <f>E211+E212+E213</f>
        <v>20660.000000002583</v>
      </c>
      <c r="F214" s="395"/>
      <c r="G214" s="427">
        <f>C214/24</f>
        <v>990.0000000000185</v>
      </c>
      <c r="H214" s="428"/>
      <c r="I214" s="427">
        <f>E214/24</f>
        <v>860.8333333334409</v>
      </c>
      <c r="J214" s="428"/>
      <c r="K214" s="394">
        <v>1312</v>
      </c>
      <c r="L214" s="395"/>
      <c r="M214" s="241"/>
      <c r="N214" s="264">
        <f>G214/K214</f>
        <v>0.7545731707317215</v>
      </c>
    </row>
    <row r="215" spans="1:14" ht="12.75">
      <c r="A215" s="61"/>
      <c r="B215" s="62"/>
      <c r="C215" s="146"/>
      <c r="D215" s="146"/>
      <c r="E215" s="146"/>
      <c r="F215" s="146"/>
      <c r="G215" s="146"/>
      <c r="H215" s="146"/>
      <c r="I215" s="146"/>
      <c r="J215" s="146"/>
      <c r="K215" s="62"/>
      <c r="L215" s="62"/>
      <c r="M215" s="62"/>
      <c r="N215" s="59"/>
    </row>
    <row r="216" spans="31:40" ht="12.75">
      <c r="AE216" s="3"/>
      <c r="AF216" s="3"/>
      <c r="AG216" s="3"/>
      <c r="AH216" s="14"/>
      <c r="AI216" s="3"/>
      <c r="AJ216" s="3"/>
      <c r="AK216" s="3"/>
      <c r="AL216" s="14"/>
      <c r="AM216" s="3"/>
      <c r="AN216" s="3"/>
    </row>
    <row r="217" spans="31:40" ht="12.75">
      <c r="AE217" s="104"/>
      <c r="AF217" s="104"/>
      <c r="AG217" s="3"/>
      <c r="AH217" s="3"/>
      <c r="AI217" s="3"/>
      <c r="AJ217" s="3"/>
      <c r="AK217" s="3"/>
      <c r="AL217" s="3"/>
      <c r="AM217" s="3"/>
      <c r="AN217" s="3"/>
    </row>
    <row r="218" spans="1:40" ht="15">
      <c r="A218" s="100"/>
      <c r="AE218" s="104"/>
      <c r="AF218" s="104"/>
      <c r="AG218" s="277"/>
      <c r="AH218" s="203"/>
      <c r="AI218" s="103"/>
      <c r="AJ218" s="334"/>
      <c r="AK218" s="277"/>
      <c r="AL218" s="323"/>
      <c r="AM218" s="323"/>
      <c r="AN218" s="334"/>
    </row>
    <row r="219" spans="3:40" ht="15">
      <c r="C219" s="1"/>
      <c r="K219" s="1"/>
      <c r="Q219" s="3"/>
      <c r="R219" s="3"/>
      <c r="S219" s="14"/>
      <c r="T219" s="3"/>
      <c r="U219" s="3"/>
      <c r="V219" s="3"/>
      <c r="W219" s="14"/>
      <c r="X219" s="3"/>
      <c r="Y219" s="3"/>
      <c r="Z219" s="3"/>
      <c r="AE219" s="104"/>
      <c r="AF219" s="104"/>
      <c r="AG219" s="277"/>
      <c r="AH219" s="203"/>
      <c r="AI219" s="103"/>
      <c r="AJ219" s="334"/>
      <c r="AK219" s="277"/>
      <c r="AL219" s="323"/>
      <c r="AM219" s="323"/>
      <c r="AN219" s="334"/>
    </row>
    <row r="220" spans="17:40" ht="15">
      <c r="Q220" s="104"/>
      <c r="R220" s="3"/>
      <c r="S220" s="3"/>
      <c r="T220" s="3"/>
      <c r="U220" s="3"/>
      <c r="V220" s="3"/>
      <c r="W220" s="3"/>
      <c r="X220" s="3"/>
      <c r="Y220" s="3"/>
      <c r="Z220" s="3"/>
      <c r="AE220" s="104"/>
      <c r="AF220" s="104"/>
      <c r="AG220" s="277"/>
      <c r="AH220" s="203"/>
      <c r="AI220" s="103"/>
      <c r="AJ220" s="334"/>
      <c r="AK220" s="277"/>
      <c r="AL220" s="323"/>
      <c r="AM220" s="323"/>
      <c r="AN220" s="334"/>
    </row>
    <row r="221" spans="1:40" ht="15">
      <c r="A221" s="100" t="s">
        <v>189</v>
      </c>
      <c r="H221" t="s">
        <v>192</v>
      </c>
      <c r="Q221" s="104"/>
      <c r="R221" s="277"/>
      <c r="S221" s="203"/>
      <c r="T221" s="103"/>
      <c r="U221" s="334"/>
      <c r="V221" s="277"/>
      <c r="W221" s="323"/>
      <c r="X221" s="323"/>
      <c r="Y221" s="334"/>
      <c r="Z221" s="3"/>
      <c r="AE221" s="104"/>
      <c r="AF221" s="104"/>
      <c r="AG221" s="277"/>
      <c r="AH221" s="203"/>
      <c r="AI221" s="103"/>
      <c r="AJ221" s="334"/>
      <c r="AK221" s="277"/>
      <c r="AL221" s="323"/>
      <c r="AM221" s="323"/>
      <c r="AN221" s="334"/>
    </row>
    <row r="222" spans="3:40" ht="15">
      <c r="C222" s="1" t="s">
        <v>190</v>
      </c>
      <c r="K222" s="1" t="s">
        <v>191</v>
      </c>
      <c r="Q222" s="104"/>
      <c r="R222" s="277"/>
      <c r="S222" s="203"/>
      <c r="T222" s="103"/>
      <c r="U222" s="334"/>
      <c r="V222" s="277"/>
      <c r="W222" s="323"/>
      <c r="X222" s="323"/>
      <c r="Y222" s="334"/>
      <c r="Z222" s="3"/>
      <c r="AE222" s="104"/>
      <c r="AF222" s="104"/>
      <c r="AG222" s="277"/>
      <c r="AH222" s="203"/>
      <c r="AI222" s="103"/>
      <c r="AJ222" s="334"/>
      <c r="AK222" s="277"/>
      <c r="AL222" s="323"/>
      <c r="AM222" s="323"/>
      <c r="AN222" s="334"/>
    </row>
    <row r="223" spans="17:40" ht="15">
      <c r="Q223" s="104"/>
      <c r="R223" s="277"/>
      <c r="S223" s="203"/>
      <c r="T223" s="103"/>
      <c r="U223" s="334"/>
      <c r="V223" s="277"/>
      <c r="W223" s="323"/>
      <c r="X223" s="323"/>
      <c r="Y223" s="334"/>
      <c r="Z223" s="3"/>
      <c r="AE223" s="104"/>
      <c r="AF223" s="104"/>
      <c r="AG223" s="277"/>
      <c r="AH223" s="203"/>
      <c r="AI223" s="103"/>
      <c r="AJ223" s="334"/>
      <c r="AK223" s="277"/>
      <c r="AL223" s="323"/>
      <c r="AM223" s="323"/>
      <c r="AN223" s="334"/>
    </row>
    <row r="224" spans="17:40" ht="15">
      <c r="Q224" s="104"/>
      <c r="R224" s="277"/>
      <c r="S224" s="203"/>
      <c r="T224" s="103"/>
      <c r="U224" s="334"/>
      <c r="V224" s="277"/>
      <c r="W224" s="323"/>
      <c r="X224" s="323"/>
      <c r="Y224" s="334"/>
      <c r="Z224" s="3"/>
      <c r="AE224" s="104"/>
      <c r="AF224" s="104"/>
      <c r="AG224" s="277"/>
      <c r="AH224" s="203"/>
      <c r="AI224" s="103"/>
      <c r="AJ224" s="334"/>
      <c r="AK224" s="277"/>
      <c r="AL224" s="323"/>
      <c r="AM224" s="323"/>
      <c r="AN224" s="334"/>
    </row>
    <row r="225" spans="17:40" ht="15">
      <c r="Q225" s="104"/>
      <c r="R225" s="277"/>
      <c r="S225" s="203"/>
      <c r="T225" s="103"/>
      <c r="U225" s="334"/>
      <c r="V225" s="277"/>
      <c r="W225" s="323"/>
      <c r="X225" s="323"/>
      <c r="Y225" s="334"/>
      <c r="Z225" s="3"/>
      <c r="AE225" s="104"/>
      <c r="AF225" s="104"/>
      <c r="AG225" s="277"/>
      <c r="AH225" s="203"/>
      <c r="AI225" s="103"/>
      <c r="AJ225" s="334"/>
      <c r="AK225" s="277"/>
      <c r="AL225" s="323"/>
      <c r="AM225" s="323"/>
      <c r="AN225" s="334"/>
    </row>
    <row r="226" spans="17:40" ht="15">
      <c r="Q226" s="104"/>
      <c r="R226" s="277"/>
      <c r="S226" s="203"/>
      <c r="T226" s="103"/>
      <c r="U226" s="334"/>
      <c r="V226" s="277"/>
      <c r="W226" s="323"/>
      <c r="X226" s="323"/>
      <c r="Y226" s="334"/>
      <c r="Z226" s="3"/>
      <c r="AE226" s="104"/>
      <c r="AF226" s="104"/>
      <c r="AG226" s="277"/>
      <c r="AH226" s="203"/>
      <c r="AI226" s="103"/>
      <c r="AJ226" s="334"/>
      <c r="AK226" s="277"/>
      <c r="AL226" s="323"/>
      <c r="AM226" s="323"/>
      <c r="AN226" s="334"/>
    </row>
    <row r="227" spans="17:40" ht="15">
      <c r="Q227" s="104"/>
      <c r="R227" s="277"/>
      <c r="S227" s="203"/>
      <c r="T227" s="103"/>
      <c r="U227" s="334"/>
      <c r="V227" s="277"/>
      <c r="W227" s="323"/>
      <c r="X227" s="323"/>
      <c r="Y227" s="334"/>
      <c r="Z227" s="3"/>
      <c r="AE227" s="104"/>
      <c r="AF227" s="104"/>
      <c r="AG227" s="277"/>
      <c r="AH227" s="203"/>
      <c r="AI227" s="103"/>
      <c r="AJ227" s="334"/>
      <c r="AK227" s="277"/>
      <c r="AL227" s="323"/>
      <c r="AM227" s="323"/>
      <c r="AN227" s="334"/>
    </row>
    <row r="228" spans="17:40" ht="15">
      <c r="Q228" s="104"/>
      <c r="R228" s="277"/>
      <c r="S228" s="203"/>
      <c r="T228" s="103"/>
      <c r="U228" s="334"/>
      <c r="V228" s="277"/>
      <c r="W228" s="323"/>
      <c r="X228" s="323"/>
      <c r="Y228" s="334"/>
      <c r="Z228" s="3"/>
      <c r="AE228" s="104"/>
      <c r="AF228" s="104"/>
      <c r="AG228" s="277"/>
      <c r="AH228" s="203"/>
      <c r="AI228" s="103"/>
      <c r="AJ228" s="334"/>
      <c r="AK228" s="277"/>
      <c r="AL228" s="323"/>
      <c r="AM228" s="323"/>
      <c r="AN228" s="334"/>
    </row>
    <row r="229" spans="17:40" ht="15">
      <c r="Q229" s="104"/>
      <c r="R229" s="277"/>
      <c r="S229" s="203"/>
      <c r="T229" s="103"/>
      <c r="U229" s="334"/>
      <c r="V229" s="277"/>
      <c r="W229" s="323"/>
      <c r="X229" s="323"/>
      <c r="Y229" s="334"/>
      <c r="Z229" s="3"/>
      <c r="AE229" s="104"/>
      <c r="AF229" s="104"/>
      <c r="AG229" s="277"/>
      <c r="AH229" s="203"/>
      <c r="AI229" s="103"/>
      <c r="AJ229" s="334"/>
      <c r="AK229" s="277"/>
      <c r="AL229" s="323"/>
      <c r="AM229" s="323"/>
      <c r="AN229" s="334"/>
    </row>
    <row r="230" spans="17:40" ht="15">
      <c r="Q230" s="104"/>
      <c r="R230" s="277"/>
      <c r="S230" s="203"/>
      <c r="T230" s="103"/>
      <c r="U230" s="334"/>
      <c r="V230" s="277"/>
      <c r="W230" s="323"/>
      <c r="X230" s="323"/>
      <c r="Y230" s="334"/>
      <c r="Z230" s="3"/>
      <c r="AE230" s="104"/>
      <c r="AF230" s="104"/>
      <c r="AG230" s="277"/>
      <c r="AH230" s="203"/>
      <c r="AI230" s="103"/>
      <c r="AJ230" s="334"/>
      <c r="AK230" s="277"/>
      <c r="AL230" s="323"/>
      <c r="AM230" s="323"/>
      <c r="AN230" s="334"/>
    </row>
    <row r="231" spans="1:40" ht="15">
      <c r="A231" s="100"/>
      <c r="Q231" s="104"/>
      <c r="R231" s="277"/>
      <c r="S231" s="203"/>
      <c r="T231" s="103"/>
      <c r="U231" s="334"/>
      <c r="V231" s="277"/>
      <c r="W231" s="323"/>
      <c r="X231" s="323"/>
      <c r="Y231" s="334"/>
      <c r="Z231" s="3"/>
      <c r="AE231" s="104"/>
      <c r="AF231" s="104"/>
      <c r="AG231" s="277"/>
      <c r="AH231" s="203"/>
      <c r="AI231" s="103"/>
      <c r="AJ231" s="334"/>
      <c r="AK231" s="277"/>
      <c r="AL231" s="323"/>
      <c r="AM231" s="323"/>
      <c r="AN231" s="334"/>
    </row>
    <row r="232" spans="3:40" ht="15">
      <c r="C232" s="1"/>
      <c r="K232" s="1"/>
      <c r="Q232" s="104"/>
      <c r="R232" s="277"/>
      <c r="S232" s="203"/>
      <c r="T232" s="103"/>
      <c r="U232" s="334"/>
      <c r="V232" s="277"/>
      <c r="W232" s="323"/>
      <c r="X232" s="323"/>
      <c r="Y232" s="334"/>
      <c r="Z232" s="3"/>
      <c r="AE232" s="104"/>
      <c r="AF232" s="104"/>
      <c r="AG232" s="277"/>
      <c r="AH232" s="203"/>
      <c r="AI232" s="103"/>
      <c r="AJ232" s="334"/>
      <c r="AK232" s="277"/>
      <c r="AL232" s="323"/>
      <c r="AM232" s="323"/>
      <c r="AN232" s="334"/>
    </row>
    <row r="233" spans="17:40" ht="15">
      <c r="Q233" s="104"/>
      <c r="R233" s="277"/>
      <c r="S233" s="203"/>
      <c r="T233" s="103"/>
      <c r="U233" s="334"/>
      <c r="V233" s="277"/>
      <c r="W233" s="323"/>
      <c r="X233" s="323"/>
      <c r="Y233" s="334"/>
      <c r="Z233" s="3"/>
      <c r="AE233" s="104"/>
      <c r="AF233" s="104"/>
      <c r="AG233" s="277"/>
      <c r="AH233" s="203"/>
      <c r="AI233" s="103"/>
      <c r="AJ233" s="334"/>
      <c r="AK233" s="277"/>
      <c r="AL233" s="323"/>
      <c r="AM233" s="323"/>
      <c r="AN233" s="334"/>
    </row>
    <row r="234" spans="17:40" ht="15">
      <c r="Q234" s="104"/>
      <c r="R234" s="277"/>
      <c r="S234" s="203"/>
      <c r="T234" s="103"/>
      <c r="U234" s="334"/>
      <c r="V234" s="277"/>
      <c r="W234" s="323"/>
      <c r="X234" s="323"/>
      <c r="Y234" s="334"/>
      <c r="Z234" s="3"/>
      <c r="AE234" s="104"/>
      <c r="AF234" s="104"/>
      <c r="AG234" s="277"/>
      <c r="AH234" s="203"/>
      <c r="AI234" s="103"/>
      <c r="AJ234" s="334"/>
      <c r="AK234" s="277"/>
      <c r="AL234" s="323"/>
      <c r="AM234" s="323"/>
      <c r="AN234" s="334"/>
    </row>
    <row r="235" spans="1:40" ht="15">
      <c r="A235" s="366"/>
      <c r="B235" s="366"/>
      <c r="C235" s="3"/>
      <c r="D235" s="3"/>
      <c r="E235" s="3"/>
      <c r="F235" s="3"/>
      <c r="G235" s="3"/>
      <c r="H235" s="3"/>
      <c r="I235" s="8"/>
      <c r="J235" s="370"/>
      <c r="K235" s="8"/>
      <c r="L235" s="8"/>
      <c r="M235" s="8"/>
      <c r="N235" s="8"/>
      <c r="O235" s="138"/>
      <c r="P235" s="138"/>
      <c r="Q235" s="138"/>
      <c r="R235" s="138"/>
      <c r="S235" s="138"/>
      <c r="T235" s="138"/>
      <c r="U235" s="138"/>
      <c r="V235" s="138"/>
      <c r="W235" s="138"/>
      <c r="X235" s="138"/>
      <c r="Y235" s="138"/>
      <c r="Z235" s="138"/>
      <c r="AA235" s="138"/>
      <c r="AB235" s="138"/>
      <c r="AC235" s="3"/>
      <c r="AD235" s="3"/>
      <c r="AE235" s="104"/>
      <c r="AF235" s="104"/>
      <c r="AG235" s="277"/>
      <c r="AH235" s="203"/>
      <c r="AI235" s="103"/>
      <c r="AJ235" s="334"/>
      <c r="AK235" s="277"/>
      <c r="AL235" s="323"/>
      <c r="AM235" s="323"/>
      <c r="AN235" s="334"/>
    </row>
    <row r="236" spans="1:40" ht="15">
      <c r="A236" s="106"/>
      <c r="B236" s="3"/>
      <c r="C236" s="3"/>
      <c r="D236" s="3"/>
      <c r="E236" s="3"/>
      <c r="F236" s="3"/>
      <c r="G236" s="166"/>
      <c r="H236" s="3"/>
      <c r="I236" s="8"/>
      <c r="J236" s="8"/>
      <c r="K236" s="8"/>
      <c r="L236" s="8"/>
      <c r="M236" s="8"/>
      <c r="N236" s="8"/>
      <c r="O236" s="138"/>
      <c r="P236" s="138"/>
      <c r="Q236" s="138"/>
      <c r="R236" s="138"/>
      <c r="S236" s="138"/>
      <c r="T236" s="138"/>
      <c r="U236" s="138"/>
      <c r="V236" s="138"/>
      <c r="W236" s="138"/>
      <c r="X236" s="138"/>
      <c r="Y236" s="138"/>
      <c r="Z236" s="138"/>
      <c r="AA236" s="138"/>
      <c r="AB236" s="138"/>
      <c r="AC236" s="3"/>
      <c r="AD236" s="3"/>
      <c r="AE236" s="104"/>
      <c r="AF236" s="104"/>
      <c r="AG236" s="277"/>
      <c r="AH236" s="203"/>
      <c r="AI236" s="103"/>
      <c r="AJ236" s="334"/>
      <c r="AK236" s="277"/>
      <c r="AL236" s="323"/>
      <c r="AM236" s="323"/>
      <c r="AN236" s="334"/>
    </row>
    <row r="237" spans="1:40" ht="15">
      <c r="A237" s="20"/>
      <c r="B237" s="20"/>
      <c r="C237" s="20"/>
      <c r="D237" s="20"/>
      <c r="E237" s="20"/>
      <c r="F237" s="3"/>
      <c r="G237" s="3"/>
      <c r="H237" s="3"/>
      <c r="I237" s="3"/>
      <c r="J237" s="3"/>
      <c r="K237" s="3"/>
      <c r="L237" s="3"/>
      <c r="M237" s="3"/>
      <c r="N237" s="3"/>
      <c r="O237" s="138"/>
      <c r="P237" s="138"/>
      <c r="Q237" s="138"/>
      <c r="R237" s="138"/>
      <c r="S237" s="138"/>
      <c r="T237" s="138"/>
      <c r="U237" s="138"/>
      <c r="V237" s="138"/>
      <c r="W237" s="138"/>
      <c r="X237" s="138"/>
      <c r="Y237" s="138"/>
      <c r="Z237" s="138"/>
      <c r="AA237" s="138"/>
      <c r="AB237" s="138"/>
      <c r="AC237" s="3"/>
      <c r="AD237" s="3"/>
      <c r="AE237" s="104"/>
      <c r="AF237" s="104"/>
      <c r="AG237" s="277"/>
      <c r="AH237" s="203"/>
      <c r="AI237" s="103"/>
      <c r="AJ237" s="334"/>
      <c r="AK237" s="277"/>
      <c r="AL237" s="323"/>
      <c r="AM237" s="323"/>
      <c r="AN237" s="334"/>
    </row>
    <row r="238" spans="1:40" ht="15">
      <c r="A238" s="8"/>
      <c r="B238" s="8"/>
      <c r="C238" s="8"/>
      <c r="D238" s="8"/>
      <c r="E238" s="8"/>
      <c r="F238" s="3"/>
      <c r="G238" s="3"/>
      <c r="H238" s="3"/>
      <c r="I238" s="3"/>
      <c r="J238" s="3"/>
      <c r="K238" s="3"/>
      <c r="L238" s="3"/>
      <c r="M238" s="3"/>
      <c r="N238" s="3"/>
      <c r="O238" s="138"/>
      <c r="P238" s="138"/>
      <c r="Q238" s="138"/>
      <c r="R238" s="138"/>
      <c r="S238" s="138"/>
      <c r="T238" s="138"/>
      <c r="U238" s="138"/>
      <c r="V238" s="138"/>
      <c r="W238" s="138"/>
      <c r="X238" s="138"/>
      <c r="Y238" s="138"/>
      <c r="Z238" s="138"/>
      <c r="AA238" s="138"/>
      <c r="AB238" s="138"/>
      <c r="AC238" s="3"/>
      <c r="AD238" s="3"/>
      <c r="AE238" s="104"/>
      <c r="AF238" s="104"/>
      <c r="AG238" s="277"/>
      <c r="AH238" s="203"/>
      <c r="AI238" s="103"/>
      <c r="AJ238" s="334"/>
      <c r="AK238" s="277"/>
      <c r="AL238" s="323"/>
      <c r="AM238" s="323"/>
      <c r="AN238" s="334"/>
    </row>
    <row r="239" spans="1:40" ht="15">
      <c r="A239" s="8"/>
      <c r="B239" s="8"/>
      <c r="C239" s="8"/>
      <c r="D239" s="8"/>
      <c r="E239" s="8"/>
      <c r="F239" s="3"/>
      <c r="G239" s="3"/>
      <c r="H239" s="3"/>
      <c r="I239" s="3"/>
      <c r="J239" s="3"/>
      <c r="K239" s="3"/>
      <c r="L239" s="3"/>
      <c r="M239" s="3"/>
      <c r="N239" s="3"/>
      <c r="O239" s="138"/>
      <c r="P239" s="138"/>
      <c r="Q239" s="138"/>
      <c r="R239" s="138"/>
      <c r="S239" s="138"/>
      <c r="T239" s="138"/>
      <c r="U239" s="138"/>
      <c r="V239" s="138"/>
      <c r="W239" s="138"/>
      <c r="X239" s="138"/>
      <c r="Y239" s="138"/>
      <c r="Z239" s="138"/>
      <c r="AA239" s="138"/>
      <c r="AB239" s="138"/>
      <c r="AC239" s="3"/>
      <c r="AD239" s="3"/>
      <c r="AE239" s="104"/>
      <c r="AF239" s="104"/>
      <c r="AG239" s="277"/>
      <c r="AH239" s="203"/>
      <c r="AI239" s="103"/>
      <c r="AJ239" s="334"/>
      <c r="AK239" s="277"/>
      <c r="AL239" s="323"/>
      <c r="AM239" s="323"/>
      <c r="AN239" s="334"/>
    </row>
    <row r="240" spans="1:40" ht="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138"/>
      <c r="P240" s="138"/>
      <c r="Q240" s="138"/>
      <c r="R240" s="138"/>
      <c r="S240" s="138"/>
      <c r="T240" s="138"/>
      <c r="U240" s="138"/>
      <c r="V240" s="138"/>
      <c r="W240" s="138"/>
      <c r="X240" s="138"/>
      <c r="Y240" s="138"/>
      <c r="Z240" s="138"/>
      <c r="AA240" s="138"/>
      <c r="AB240" s="138"/>
      <c r="AC240" s="3"/>
      <c r="AD240" s="3"/>
      <c r="AE240" s="104"/>
      <c r="AF240" s="104"/>
      <c r="AG240" s="277"/>
      <c r="AH240" s="203"/>
      <c r="AI240" s="103"/>
      <c r="AJ240" s="334"/>
      <c r="AK240" s="277"/>
      <c r="AL240" s="323"/>
      <c r="AM240" s="323"/>
      <c r="AN240" s="334"/>
    </row>
    <row r="241" spans="1:40" ht="15">
      <c r="A241" s="106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138"/>
      <c r="P241" s="138"/>
      <c r="Q241" s="138"/>
      <c r="R241" s="138"/>
      <c r="S241" s="138"/>
      <c r="T241" s="138"/>
      <c r="U241" s="138"/>
      <c r="V241" s="138"/>
      <c r="W241" s="138"/>
      <c r="X241" s="138"/>
      <c r="Y241" s="138"/>
      <c r="Z241" s="138"/>
      <c r="AA241" s="138"/>
      <c r="AB241" s="138"/>
      <c r="AC241" s="3"/>
      <c r="AD241" s="3"/>
      <c r="AE241" s="104"/>
      <c r="AF241" s="104"/>
      <c r="AG241" s="277"/>
      <c r="AH241" s="203"/>
      <c r="AI241" s="103"/>
      <c r="AJ241" s="334"/>
      <c r="AK241" s="277"/>
      <c r="AL241" s="323"/>
      <c r="AM241" s="323"/>
      <c r="AN241" s="334"/>
    </row>
    <row r="242" spans="1:40" ht="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138"/>
      <c r="P242" s="138"/>
      <c r="Q242" s="138"/>
      <c r="R242" s="138"/>
      <c r="S242" s="138"/>
      <c r="T242" s="138"/>
      <c r="U242" s="138"/>
      <c r="V242" s="138"/>
      <c r="W242" s="138"/>
      <c r="X242" s="138"/>
      <c r="Y242" s="138"/>
      <c r="Z242" s="138"/>
      <c r="AA242" s="138"/>
      <c r="AB242" s="138"/>
      <c r="AC242" s="3"/>
      <c r="AD242" s="3"/>
      <c r="AE242" s="104"/>
      <c r="AF242" s="104"/>
      <c r="AG242" s="277"/>
      <c r="AH242" s="203"/>
      <c r="AI242" s="103"/>
      <c r="AJ242" s="334"/>
      <c r="AK242" s="277"/>
      <c r="AL242" s="323"/>
      <c r="AM242" s="323"/>
      <c r="AN242" s="281"/>
    </row>
    <row r="243" spans="1:32" ht="15.75">
      <c r="A243" s="3"/>
      <c r="B243" s="3"/>
      <c r="C243" s="3"/>
      <c r="D243" s="102"/>
      <c r="E243" s="102"/>
      <c r="F243" s="102"/>
      <c r="G243" s="102"/>
      <c r="H243" s="102"/>
      <c r="I243" s="102"/>
      <c r="J243" s="102"/>
      <c r="K243" s="102"/>
      <c r="L243" s="14"/>
      <c r="M243" s="3"/>
      <c r="N243" s="3"/>
      <c r="O243" s="138"/>
      <c r="P243" s="138"/>
      <c r="Q243" s="138"/>
      <c r="R243" s="138"/>
      <c r="S243" s="138"/>
      <c r="T243" s="138"/>
      <c r="U243" s="138"/>
      <c r="V243" s="138"/>
      <c r="W243" s="138"/>
      <c r="X243" s="138"/>
      <c r="Y243" s="138"/>
      <c r="Z243" s="138"/>
      <c r="AA243" s="138"/>
      <c r="AB243" s="138"/>
      <c r="AC243" s="3"/>
      <c r="AD243" s="3"/>
      <c r="AE243" s="3"/>
      <c r="AF243" s="3"/>
    </row>
    <row r="244" spans="1:32" ht="15.75">
      <c r="A244" s="3"/>
      <c r="B244" s="3"/>
      <c r="C244" s="3"/>
      <c r="D244" s="102"/>
      <c r="E244" s="102"/>
      <c r="F244" s="102"/>
      <c r="G244" s="102"/>
      <c r="H244" s="102"/>
      <c r="I244" s="102"/>
      <c r="J244" s="102"/>
      <c r="K244" s="102"/>
      <c r="L244" s="14"/>
      <c r="M244" s="3"/>
      <c r="N244" s="3"/>
      <c r="O244" s="138"/>
      <c r="P244" s="138"/>
      <c r="Q244" s="138"/>
      <c r="R244" s="138"/>
      <c r="S244" s="138"/>
      <c r="T244" s="138"/>
      <c r="U244" s="138"/>
      <c r="V244" s="138"/>
      <c r="W244" s="138"/>
      <c r="X244" s="138"/>
      <c r="Y244" s="138"/>
      <c r="Z244" s="138"/>
      <c r="AA244" s="138"/>
      <c r="AB244" s="138"/>
      <c r="AC244" s="3"/>
      <c r="AD244" s="3"/>
      <c r="AE244" s="3"/>
      <c r="AF244" s="3"/>
    </row>
    <row r="245" spans="1:32" ht="15.75">
      <c r="A245" s="3"/>
      <c r="B245" s="3"/>
      <c r="C245" s="3"/>
      <c r="D245" s="102"/>
      <c r="E245" s="102"/>
      <c r="F245" s="102"/>
      <c r="G245" s="102"/>
      <c r="H245" s="102"/>
      <c r="I245" s="102"/>
      <c r="J245" s="102"/>
      <c r="K245" s="102"/>
      <c r="L245" s="14"/>
      <c r="M245" s="3"/>
      <c r="N245" s="3"/>
      <c r="O245" s="138"/>
      <c r="P245" s="138"/>
      <c r="Q245" s="138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3"/>
      <c r="AD245" s="3"/>
      <c r="AE245" s="3"/>
      <c r="AF245" s="3"/>
    </row>
    <row r="246" spans="1:32" ht="15">
      <c r="A246" s="3"/>
      <c r="B246" s="3"/>
      <c r="C246" s="3"/>
      <c r="D246" s="3"/>
      <c r="E246" s="3"/>
      <c r="F246" s="106"/>
      <c r="G246" s="3"/>
      <c r="H246" s="3"/>
      <c r="I246" s="3"/>
      <c r="J246" s="3"/>
      <c r="K246" s="3"/>
      <c r="L246" s="3"/>
      <c r="M246" s="3"/>
      <c r="N246" s="3"/>
      <c r="O246" s="138"/>
      <c r="P246" s="138"/>
      <c r="Q246" s="138"/>
      <c r="R246" s="138"/>
      <c r="S246" s="138"/>
      <c r="T246" s="138"/>
      <c r="U246" s="138"/>
      <c r="V246" s="138"/>
      <c r="W246" s="138"/>
      <c r="X246" s="138"/>
      <c r="Y246" s="138"/>
      <c r="Z246" s="138"/>
      <c r="AA246" s="138"/>
      <c r="AB246" s="138"/>
      <c r="AC246" s="3"/>
      <c r="AD246" s="3"/>
      <c r="AE246" s="3"/>
      <c r="AF246" s="3"/>
    </row>
    <row r="247" spans="1:32" ht="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138"/>
      <c r="P247" s="138"/>
      <c r="Q247" s="138"/>
      <c r="R247" s="138"/>
      <c r="S247" s="138"/>
      <c r="T247" s="138"/>
      <c r="U247" s="138"/>
      <c r="V247" s="138"/>
      <c r="W247" s="138"/>
      <c r="X247" s="138"/>
      <c r="Y247" s="138"/>
      <c r="Z247" s="138"/>
      <c r="AA247" s="138"/>
      <c r="AB247" s="138"/>
      <c r="AC247" s="3"/>
      <c r="AD247" s="3"/>
      <c r="AE247" s="3"/>
      <c r="AF247" s="3"/>
    </row>
    <row r="248" spans="1:32" ht="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138"/>
      <c r="P248" s="138"/>
      <c r="Q248" s="138"/>
      <c r="R248" s="138"/>
      <c r="S248" s="138"/>
      <c r="T248" s="138"/>
      <c r="U248" s="138"/>
      <c r="V248" s="138"/>
      <c r="W248" s="138"/>
      <c r="X248" s="138"/>
      <c r="Y248" s="138"/>
      <c r="Z248" s="138"/>
      <c r="AA248" s="138"/>
      <c r="AB248" s="138"/>
      <c r="AC248" s="3"/>
      <c r="AD248" s="3"/>
      <c r="AE248" s="3"/>
      <c r="AF248" s="3"/>
    </row>
    <row r="249" spans="1:32" ht="15.75">
      <c r="A249" s="103"/>
      <c r="B249" s="3"/>
      <c r="C249" s="3"/>
      <c r="D249" s="3"/>
      <c r="E249" s="3"/>
      <c r="F249" s="102"/>
      <c r="G249" s="102"/>
      <c r="H249" s="102"/>
      <c r="I249" s="3"/>
      <c r="J249" s="3"/>
      <c r="K249" s="3"/>
      <c r="L249" s="3"/>
      <c r="M249" s="3"/>
      <c r="N249" s="3"/>
      <c r="O249" s="138"/>
      <c r="P249" s="138"/>
      <c r="Q249" s="138"/>
      <c r="R249" s="138"/>
      <c r="S249" s="138"/>
      <c r="T249" s="138"/>
      <c r="U249" s="138"/>
      <c r="V249" s="138"/>
      <c r="W249" s="138"/>
      <c r="X249" s="138"/>
      <c r="Y249" s="138"/>
      <c r="Z249" s="138"/>
      <c r="AA249" s="138"/>
      <c r="AB249" s="138"/>
      <c r="AC249" s="3"/>
      <c r="AD249" s="3"/>
      <c r="AE249" s="3"/>
      <c r="AF249" s="3"/>
    </row>
    <row r="250" spans="1:32" ht="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203"/>
      <c r="P250" s="203"/>
      <c r="Q250" s="204"/>
      <c r="R250" s="204"/>
      <c r="S250" s="203"/>
      <c r="T250" s="368"/>
      <c r="U250" s="368"/>
      <c r="V250" s="138"/>
      <c r="W250" s="138"/>
      <c r="X250" s="138"/>
      <c r="Y250" s="138"/>
      <c r="Z250" s="138"/>
      <c r="AA250" s="138"/>
      <c r="AB250" s="138"/>
      <c r="AC250" s="3"/>
      <c r="AD250" s="3"/>
      <c r="AE250" s="3"/>
      <c r="AF250" s="3"/>
    </row>
    <row r="251" spans="1:32" ht="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203"/>
      <c r="P251" s="203"/>
      <c r="Q251" s="204"/>
      <c r="R251" s="204"/>
      <c r="S251" s="203"/>
      <c r="T251" s="369"/>
      <c r="U251" s="368"/>
      <c r="V251" s="138"/>
      <c r="W251" s="138"/>
      <c r="X251" s="138"/>
      <c r="Y251" s="138"/>
      <c r="Z251" s="138"/>
      <c r="AA251" s="138"/>
      <c r="AB251" s="138"/>
      <c r="AC251" s="3"/>
      <c r="AD251" s="3"/>
      <c r="AE251" s="3"/>
      <c r="AF251" s="3"/>
    </row>
    <row r="252" spans="1:32" ht="15">
      <c r="A252" s="459"/>
      <c r="B252" s="459"/>
      <c r="C252" s="475"/>
      <c r="D252" s="475"/>
      <c r="E252" s="475"/>
      <c r="F252" s="475"/>
      <c r="G252" s="476"/>
      <c r="H252" s="476"/>
      <c r="I252" s="476"/>
      <c r="J252" s="476"/>
      <c r="K252" s="476"/>
      <c r="L252" s="476"/>
      <c r="M252" s="476"/>
      <c r="N252" s="476"/>
      <c r="O252" s="203"/>
      <c r="P252" s="203"/>
      <c r="Q252" s="204"/>
      <c r="R252" s="204"/>
      <c r="S252" s="203"/>
      <c r="T252" s="368"/>
      <c r="U252" s="368"/>
      <c r="V252" s="138"/>
      <c r="W252" s="138"/>
      <c r="X252" s="138"/>
      <c r="Y252" s="138"/>
      <c r="Z252" s="138"/>
      <c r="AA252" s="138"/>
      <c r="AB252" s="138"/>
      <c r="AC252" s="3"/>
      <c r="AD252" s="3"/>
      <c r="AE252" s="3"/>
      <c r="AF252" s="3"/>
    </row>
    <row r="253" spans="1:32" ht="15">
      <c r="A253" s="459"/>
      <c r="B253" s="459"/>
      <c r="C253" s="475"/>
      <c r="D253" s="475"/>
      <c r="E253" s="475"/>
      <c r="F253" s="475"/>
      <c r="G253" s="476"/>
      <c r="H253" s="476"/>
      <c r="I253" s="476"/>
      <c r="J253" s="476"/>
      <c r="K253" s="476"/>
      <c r="L253" s="476"/>
      <c r="M253" s="476"/>
      <c r="N253" s="476"/>
      <c r="O253" s="205"/>
      <c r="P253" s="205"/>
      <c r="Q253" s="204"/>
      <c r="R253" s="204"/>
      <c r="S253" s="203"/>
      <c r="T253" s="368"/>
      <c r="U253" s="368"/>
      <c r="V253" s="138"/>
      <c r="W253" s="138"/>
      <c r="X253" s="138"/>
      <c r="Y253" s="138"/>
      <c r="Z253" s="138"/>
      <c r="AA253" s="138"/>
      <c r="AB253" s="138"/>
      <c r="AC253" s="3"/>
      <c r="AD253" s="3"/>
      <c r="AE253" s="3"/>
      <c r="AF253" s="3"/>
    </row>
    <row r="254" spans="1:32" ht="15">
      <c r="A254" s="459"/>
      <c r="B254" s="459"/>
      <c r="C254" s="3"/>
      <c r="D254" s="3"/>
      <c r="E254" s="3"/>
      <c r="F254" s="3"/>
      <c r="G254" s="476"/>
      <c r="H254" s="476"/>
      <c r="I254" s="476"/>
      <c r="J254" s="476"/>
      <c r="K254" s="476"/>
      <c r="L254" s="476"/>
      <c r="M254" s="476"/>
      <c r="N254" s="476"/>
      <c r="O254" s="205"/>
      <c r="P254" s="205"/>
      <c r="Q254" s="418"/>
      <c r="R254" s="418"/>
      <c r="S254" s="206"/>
      <c r="T254" s="138"/>
      <c r="U254" s="138"/>
      <c r="V254" s="138"/>
      <c r="W254" s="138"/>
      <c r="X254" s="138"/>
      <c r="Y254" s="138"/>
      <c r="Z254" s="138"/>
      <c r="AA254" s="138"/>
      <c r="AB254" s="138"/>
      <c r="AC254" s="3"/>
      <c r="AD254" s="3"/>
      <c r="AE254" s="3"/>
      <c r="AF254" s="3"/>
    </row>
    <row r="255" spans="1:32" ht="15">
      <c r="A255" s="459"/>
      <c r="B255" s="459"/>
      <c r="C255" s="3"/>
      <c r="D255" s="3"/>
      <c r="E255" s="3"/>
      <c r="F255" s="3"/>
      <c r="G255" s="476"/>
      <c r="H255" s="476"/>
      <c r="I255" s="476"/>
      <c r="J255" s="476"/>
      <c r="K255" s="476"/>
      <c r="L255" s="476"/>
      <c r="M255" s="476"/>
      <c r="N255" s="476"/>
      <c r="O255" s="205"/>
      <c r="P255" s="205"/>
      <c r="Q255" s="418"/>
      <c r="R255" s="418"/>
      <c r="S255" s="206"/>
      <c r="T255" s="138"/>
      <c r="U255" s="138"/>
      <c r="V255" s="138"/>
      <c r="W255" s="138"/>
      <c r="X255" s="138"/>
      <c r="Y255" s="138"/>
      <c r="Z255" s="138"/>
      <c r="AA255" s="138"/>
      <c r="AB255" s="138"/>
      <c r="AC255" s="3"/>
      <c r="AD255" s="3"/>
      <c r="AE255" s="3"/>
      <c r="AF255" s="3"/>
    </row>
    <row r="256" spans="1:32" ht="15">
      <c r="A256" s="459"/>
      <c r="B256" s="459"/>
      <c r="C256" s="3"/>
      <c r="D256" s="3"/>
      <c r="E256" s="3"/>
      <c r="F256" s="3"/>
      <c r="G256" s="115"/>
      <c r="H256" s="115"/>
      <c r="I256" s="115"/>
      <c r="J256" s="115"/>
      <c r="K256" s="115"/>
      <c r="L256" s="115"/>
      <c r="M256" s="115"/>
      <c r="N256" s="115"/>
      <c r="O256" s="203"/>
      <c r="P256" s="203"/>
      <c r="Q256" s="418"/>
      <c r="R256" s="418"/>
      <c r="S256" s="206"/>
      <c r="T256" s="138"/>
      <c r="U256" s="138"/>
      <c r="V256" s="138"/>
      <c r="W256" s="138"/>
      <c r="X256" s="138"/>
      <c r="Y256" s="138"/>
      <c r="Z256" s="138"/>
      <c r="AA256" s="138"/>
      <c r="AB256" s="138"/>
      <c r="AC256" s="3"/>
      <c r="AD256" s="3"/>
      <c r="AE256" s="3"/>
      <c r="AF256" s="3"/>
    </row>
    <row r="257" spans="1:32" ht="15">
      <c r="A257" s="459"/>
      <c r="B257" s="459"/>
      <c r="C257" s="438"/>
      <c r="D257" s="438"/>
      <c r="E257" s="438"/>
      <c r="F257" s="438"/>
      <c r="G257" s="115"/>
      <c r="H257" s="115"/>
      <c r="I257" s="115"/>
      <c r="J257" s="115"/>
      <c r="K257" s="115"/>
      <c r="L257" s="115"/>
      <c r="M257" s="476"/>
      <c r="N257" s="476"/>
      <c r="O257" s="205"/>
      <c r="P257" s="205"/>
      <c r="Q257" s="418"/>
      <c r="R257" s="418"/>
      <c r="S257" s="206"/>
      <c r="T257" s="138"/>
      <c r="U257" s="138"/>
      <c r="V257" s="138"/>
      <c r="W257" s="138"/>
      <c r="X257" s="138"/>
      <c r="Y257" s="138"/>
      <c r="Z257" s="138"/>
      <c r="AA257" s="138"/>
      <c r="AB257" s="138"/>
      <c r="AC257" s="3"/>
      <c r="AD257" s="3"/>
      <c r="AE257" s="3"/>
      <c r="AF257" s="3"/>
    </row>
    <row r="258" spans="1:32" ht="15">
      <c r="A258" s="438"/>
      <c r="B258" s="438"/>
      <c r="C258" s="334"/>
      <c r="D258" s="3"/>
      <c r="E258" s="334"/>
      <c r="F258" s="3"/>
      <c r="G258" s="282"/>
      <c r="H258" s="3"/>
      <c r="I258" s="3"/>
      <c r="J258" s="3"/>
      <c r="K258" s="281"/>
      <c r="L258" s="3"/>
      <c r="M258" s="3"/>
      <c r="N258" s="3"/>
      <c r="O258" s="205"/>
      <c r="P258" s="205"/>
      <c r="Q258" s="418"/>
      <c r="R258" s="418"/>
      <c r="S258" s="206"/>
      <c r="T258" s="138"/>
      <c r="U258" s="138"/>
      <c r="V258" s="138"/>
      <c r="W258" s="138"/>
      <c r="X258" s="138"/>
      <c r="Y258" s="138"/>
      <c r="Z258" s="138"/>
      <c r="AA258" s="138"/>
      <c r="AB258" s="138"/>
      <c r="AC258" s="3"/>
      <c r="AD258" s="3"/>
      <c r="AE258" s="3"/>
      <c r="AF258" s="3"/>
    </row>
    <row r="259" spans="1:37" ht="15">
      <c r="A259" s="424"/>
      <c r="B259" s="424"/>
      <c r="C259" s="334"/>
      <c r="D259" s="3"/>
      <c r="E259" s="334"/>
      <c r="F259" s="3"/>
      <c r="G259" s="282"/>
      <c r="H259" s="3"/>
      <c r="I259" s="3"/>
      <c r="J259" s="3"/>
      <c r="K259" s="281"/>
      <c r="L259" s="3"/>
      <c r="M259" s="3"/>
      <c r="N259" s="3"/>
      <c r="O259" s="203"/>
      <c r="P259" s="203"/>
      <c r="Q259" s="418"/>
      <c r="R259" s="418"/>
      <c r="S259" s="206"/>
      <c r="T259" s="138"/>
      <c r="U259" s="138"/>
      <c r="V259" s="138"/>
      <c r="W259" s="138"/>
      <c r="X259" s="138"/>
      <c r="Y259" s="138"/>
      <c r="Z259" s="138"/>
      <c r="AA259" s="138"/>
      <c r="AB259" s="138"/>
      <c r="AC259" s="3"/>
      <c r="AD259" s="334"/>
      <c r="AE259" s="323"/>
      <c r="AF259" s="281"/>
      <c r="AI259" s="334"/>
      <c r="AJ259" s="323"/>
      <c r="AK259" s="281"/>
    </row>
    <row r="260" spans="1:37" ht="15">
      <c r="A260" s="424"/>
      <c r="B260" s="424"/>
      <c r="C260" s="334"/>
      <c r="D260" s="3"/>
      <c r="E260" s="334"/>
      <c r="F260" s="3"/>
      <c r="G260" s="282"/>
      <c r="H260" s="3"/>
      <c r="I260" s="3"/>
      <c r="J260" s="3"/>
      <c r="K260" s="281"/>
      <c r="L260" s="3"/>
      <c r="M260" s="3"/>
      <c r="N260" s="3"/>
      <c r="O260" s="203"/>
      <c r="P260" s="203"/>
      <c r="Q260" s="417"/>
      <c r="R260" s="417"/>
      <c r="S260" s="203"/>
      <c r="T260" s="198"/>
      <c r="U260" s="138"/>
      <c r="V260" s="138"/>
      <c r="W260" s="138"/>
      <c r="X260" s="138"/>
      <c r="Y260" s="138"/>
      <c r="Z260" s="138"/>
      <c r="AA260" s="138"/>
      <c r="AB260" s="138"/>
      <c r="AC260" s="3"/>
      <c r="AD260" s="334"/>
      <c r="AE260" s="323"/>
      <c r="AF260" s="281"/>
      <c r="AI260" s="334"/>
      <c r="AJ260" s="323"/>
      <c r="AK260" s="281"/>
    </row>
    <row r="261" spans="1:37" ht="15">
      <c r="A261" s="424"/>
      <c r="B261" s="424"/>
      <c r="C261" s="334"/>
      <c r="D261" s="3"/>
      <c r="E261" s="334"/>
      <c r="F261" s="3"/>
      <c r="G261" s="282"/>
      <c r="H261" s="3"/>
      <c r="I261" s="3"/>
      <c r="J261" s="3"/>
      <c r="K261" s="281"/>
      <c r="L261" s="3"/>
      <c r="M261" s="3"/>
      <c r="N261" s="3"/>
      <c r="O261" s="203"/>
      <c r="P261" s="203"/>
      <c r="Q261" s="138"/>
      <c r="R261" s="138"/>
      <c r="S261" s="138"/>
      <c r="T261" s="198"/>
      <c r="U261" s="138"/>
      <c r="V261" s="138"/>
      <c r="W261" s="138"/>
      <c r="X261" s="138"/>
      <c r="Y261" s="138"/>
      <c r="Z261" s="138"/>
      <c r="AA261" s="138"/>
      <c r="AB261" s="138"/>
      <c r="AC261" s="3"/>
      <c r="AD261" s="334"/>
      <c r="AE261" s="323"/>
      <c r="AF261" s="281"/>
      <c r="AI261" s="334"/>
      <c r="AJ261" s="323"/>
      <c r="AK261" s="281"/>
    </row>
    <row r="262" spans="1:37" ht="15">
      <c r="A262" s="424"/>
      <c r="B262" s="424"/>
      <c r="C262" s="334"/>
      <c r="D262" s="115"/>
      <c r="E262" s="334"/>
      <c r="F262" s="3"/>
      <c r="G262" s="282"/>
      <c r="H262" s="3"/>
      <c r="I262" s="3"/>
      <c r="J262" s="3"/>
      <c r="K262" s="281"/>
      <c r="L262" s="3"/>
      <c r="M262" s="3"/>
      <c r="N262" s="3"/>
      <c r="O262" s="203"/>
      <c r="P262" s="203"/>
      <c r="Q262" s="138"/>
      <c r="R262" s="138"/>
      <c r="S262" s="138"/>
      <c r="T262" s="198"/>
      <c r="U262" s="138"/>
      <c r="V262" s="138"/>
      <c r="W262" s="138"/>
      <c r="X262" s="138"/>
      <c r="Y262" s="138"/>
      <c r="Z262" s="138"/>
      <c r="AA262" s="138"/>
      <c r="AB262" s="138"/>
      <c r="AC262" s="3"/>
      <c r="AD262" s="334"/>
      <c r="AE262" s="323"/>
      <c r="AF262" s="281"/>
      <c r="AI262" s="334"/>
      <c r="AJ262" s="323"/>
      <c r="AK262" s="281"/>
    </row>
    <row r="263" spans="1:37" ht="15">
      <c r="A263" s="424"/>
      <c r="B263" s="424"/>
      <c r="C263" s="334"/>
      <c r="D263" s="115"/>
      <c r="E263" s="334"/>
      <c r="F263" s="115"/>
      <c r="G263" s="282"/>
      <c r="H263" s="115"/>
      <c r="I263" s="115"/>
      <c r="J263" s="115"/>
      <c r="K263" s="281"/>
      <c r="L263" s="3"/>
      <c r="M263" s="3"/>
      <c r="N263" s="3"/>
      <c r="O263" s="138"/>
      <c r="P263" s="138"/>
      <c r="Q263" s="138"/>
      <c r="R263" s="138"/>
      <c r="S263" s="138"/>
      <c r="T263" s="138"/>
      <c r="U263" s="138"/>
      <c r="V263" s="138"/>
      <c r="W263" s="138"/>
      <c r="X263" s="138"/>
      <c r="Y263" s="138"/>
      <c r="Z263" s="138"/>
      <c r="AA263" s="138"/>
      <c r="AB263" s="138"/>
      <c r="AC263" s="3"/>
      <c r="AD263" s="334"/>
      <c r="AE263" s="323"/>
      <c r="AF263" s="281"/>
      <c r="AI263" s="334"/>
      <c r="AJ263" s="323"/>
      <c r="AK263" s="281"/>
    </row>
    <row r="264" spans="1:37" ht="15">
      <c r="A264" s="424"/>
      <c r="B264" s="424"/>
      <c r="C264" s="334"/>
      <c r="D264" s="115"/>
      <c r="E264" s="334"/>
      <c r="F264" s="115"/>
      <c r="G264" s="282"/>
      <c r="H264" s="115"/>
      <c r="I264" s="115"/>
      <c r="J264" s="115"/>
      <c r="K264" s="281"/>
      <c r="L264" s="3"/>
      <c r="M264" s="3"/>
      <c r="N264" s="3"/>
      <c r="O264" s="138"/>
      <c r="P264" s="138"/>
      <c r="Q264" s="138"/>
      <c r="R264" s="138"/>
      <c r="S264" s="138"/>
      <c r="T264" s="138"/>
      <c r="U264" s="138"/>
      <c r="V264" s="138"/>
      <c r="W264" s="138"/>
      <c r="X264" s="138"/>
      <c r="Y264" s="138"/>
      <c r="Z264" s="138"/>
      <c r="AA264" s="138"/>
      <c r="AB264" s="138"/>
      <c r="AC264" s="3"/>
      <c r="AD264" s="334"/>
      <c r="AE264" s="323"/>
      <c r="AF264" s="281"/>
      <c r="AI264" s="334"/>
      <c r="AJ264" s="323"/>
      <c r="AK264" s="281"/>
    </row>
    <row r="265" spans="1:37" ht="15">
      <c r="A265" s="424"/>
      <c r="B265" s="424"/>
      <c r="C265" s="334"/>
      <c r="D265" s="115"/>
      <c r="E265" s="334"/>
      <c r="F265" s="115"/>
      <c r="G265" s="282"/>
      <c r="H265" s="115"/>
      <c r="I265" s="115"/>
      <c r="J265" s="115"/>
      <c r="K265" s="281"/>
      <c r="L265" s="3"/>
      <c r="M265" s="3"/>
      <c r="N265" s="3"/>
      <c r="O265" s="203"/>
      <c r="P265" s="203"/>
      <c r="Q265" s="138"/>
      <c r="R265" s="138"/>
      <c r="S265" s="138"/>
      <c r="T265" s="138"/>
      <c r="U265" s="138"/>
      <c r="V265" s="138"/>
      <c r="W265" s="182"/>
      <c r="X265" s="182"/>
      <c r="Y265" s="138"/>
      <c r="Z265" s="138"/>
      <c r="AA265" s="138"/>
      <c r="AB265" s="138"/>
      <c r="AC265" s="3"/>
      <c r="AD265" s="334"/>
      <c r="AE265" s="323"/>
      <c r="AF265" s="281"/>
      <c r="AI265" s="334"/>
      <c r="AJ265" s="323"/>
      <c r="AK265" s="281"/>
    </row>
    <row r="266" spans="1:37" ht="15">
      <c r="A266" s="424"/>
      <c r="B266" s="424"/>
      <c r="C266" s="334"/>
      <c r="D266" s="115"/>
      <c r="E266" s="334"/>
      <c r="F266" s="115"/>
      <c r="G266" s="282"/>
      <c r="H266" s="115"/>
      <c r="I266" s="115"/>
      <c r="J266" s="115"/>
      <c r="K266" s="281"/>
      <c r="L266" s="3"/>
      <c r="M266" s="3"/>
      <c r="N266" s="3"/>
      <c r="O266" s="203"/>
      <c r="P266" s="203"/>
      <c r="Q266" s="138"/>
      <c r="R266" s="138"/>
      <c r="S266" s="138"/>
      <c r="T266" s="138"/>
      <c r="U266" s="138"/>
      <c r="V266" s="138"/>
      <c r="W266" s="182"/>
      <c r="X266" s="182"/>
      <c r="Y266" s="138"/>
      <c r="Z266" s="138"/>
      <c r="AA266" s="138"/>
      <c r="AB266" s="138"/>
      <c r="AC266" s="3"/>
      <c r="AD266" s="334"/>
      <c r="AE266" s="323"/>
      <c r="AF266" s="281"/>
      <c r="AI266" s="334"/>
      <c r="AJ266" s="323"/>
      <c r="AK266" s="281"/>
    </row>
    <row r="267" spans="1:37" ht="15">
      <c r="A267" s="424"/>
      <c r="B267" s="424"/>
      <c r="C267" s="334"/>
      <c r="D267" s="115"/>
      <c r="E267" s="334"/>
      <c r="F267" s="115"/>
      <c r="G267" s="282"/>
      <c r="H267" s="115"/>
      <c r="I267" s="115"/>
      <c r="J267" s="115"/>
      <c r="K267" s="281"/>
      <c r="L267" s="3"/>
      <c r="M267" s="3"/>
      <c r="N267" s="3"/>
      <c r="O267" s="203"/>
      <c r="P267" s="203"/>
      <c r="Q267" s="138"/>
      <c r="R267" s="138"/>
      <c r="S267" s="138"/>
      <c r="T267" s="138"/>
      <c r="U267" s="138"/>
      <c r="V267" s="138"/>
      <c r="W267" s="138"/>
      <c r="X267" s="138"/>
      <c r="Y267" s="138"/>
      <c r="Z267" s="138"/>
      <c r="AA267" s="138"/>
      <c r="AB267" s="138"/>
      <c r="AC267" s="3"/>
      <c r="AD267" s="334"/>
      <c r="AE267" s="323"/>
      <c r="AF267" s="281"/>
      <c r="AI267" s="334"/>
      <c r="AJ267" s="323"/>
      <c r="AK267" s="281"/>
    </row>
    <row r="268" spans="1:37" ht="15">
      <c r="A268" s="424"/>
      <c r="B268" s="424"/>
      <c r="C268" s="334"/>
      <c r="D268" s="3"/>
      <c r="E268" s="334"/>
      <c r="F268" s="115"/>
      <c r="G268" s="282"/>
      <c r="H268" s="115"/>
      <c r="I268" s="115"/>
      <c r="J268" s="115"/>
      <c r="K268" s="281"/>
      <c r="L268" s="3"/>
      <c r="M268" s="3"/>
      <c r="N268" s="3"/>
      <c r="O268" s="203"/>
      <c r="P268" s="203"/>
      <c r="Q268" s="138"/>
      <c r="R268" s="138"/>
      <c r="S268" s="138"/>
      <c r="T268" s="138"/>
      <c r="U268" s="138"/>
      <c r="V268" s="138"/>
      <c r="W268" s="138"/>
      <c r="X268" s="138"/>
      <c r="Y268" s="138"/>
      <c r="Z268" s="138"/>
      <c r="AA268" s="138"/>
      <c r="AB268" s="138"/>
      <c r="AC268" s="3"/>
      <c r="AD268" s="334"/>
      <c r="AE268" s="323"/>
      <c r="AF268" s="281"/>
      <c r="AI268" s="334"/>
      <c r="AJ268" s="323"/>
      <c r="AK268" s="281"/>
    </row>
    <row r="269" spans="1:37" ht="15">
      <c r="A269" s="424"/>
      <c r="B269" s="424"/>
      <c r="C269" s="334"/>
      <c r="D269" s="3"/>
      <c r="E269" s="334"/>
      <c r="F269" s="3"/>
      <c r="G269" s="282"/>
      <c r="H269" s="3"/>
      <c r="I269" s="3"/>
      <c r="J269" s="3"/>
      <c r="K269" s="281"/>
      <c r="L269" s="3"/>
      <c r="M269" s="3"/>
      <c r="N269" s="3"/>
      <c r="O269" s="203"/>
      <c r="P269" s="203"/>
      <c r="Q269" s="138"/>
      <c r="R269" s="138"/>
      <c r="S269" s="138"/>
      <c r="T269" s="138"/>
      <c r="U269" s="138"/>
      <c r="V269" s="138"/>
      <c r="W269" s="138"/>
      <c r="X269" s="138"/>
      <c r="Y269" s="138"/>
      <c r="Z269" s="138"/>
      <c r="AA269" s="138"/>
      <c r="AB269" s="138"/>
      <c r="AC269" s="3"/>
      <c r="AD269" s="334"/>
      <c r="AE269" s="323"/>
      <c r="AF269" s="281"/>
      <c r="AI269" s="334"/>
      <c r="AJ269" s="323"/>
      <c r="AK269" s="281"/>
    </row>
    <row r="270" spans="1:37" ht="15">
      <c r="A270" s="424"/>
      <c r="B270" s="424"/>
      <c r="C270" s="334"/>
      <c r="D270" s="3"/>
      <c r="E270" s="334"/>
      <c r="F270" s="3"/>
      <c r="G270" s="282"/>
      <c r="H270" s="3"/>
      <c r="I270" s="3"/>
      <c r="J270" s="3"/>
      <c r="K270" s="281"/>
      <c r="L270" s="3"/>
      <c r="M270" s="3"/>
      <c r="N270" s="3"/>
      <c r="O270" s="203"/>
      <c r="P270" s="203"/>
      <c r="Q270" s="138"/>
      <c r="R270" s="138"/>
      <c r="S270" s="138"/>
      <c r="T270" s="138"/>
      <c r="U270" s="138"/>
      <c r="V270" s="138"/>
      <c r="W270" s="138"/>
      <c r="X270" s="138"/>
      <c r="Y270" s="138"/>
      <c r="Z270" s="138"/>
      <c r="AA270" s="138"/>
      <c r="AB270" s="138"/>
      <c r="AC270" s="3"/>
      <c r="AD270" s="334"/>
      <c r="AE270" s="323"/>
      <c r="AF270" s="281"/>
      <c r="AI270" s="334"/>
      <c r="AJ270" s="323"/>
      <c r="AK270" s="281"/>
    </row>
    <row r="271" spans="1:37" ht="15">
      <c r="A271" s="424"/>
      <c r="B271" s="424"/>
      <c r="C271" s="334"/>
      <c r="D271" s="3"/>
      <c r="E271" s="334"/>
      <c r="F271" s="3"/>
      <c r="G271" s="282"/>
      <c r="H271" s="3"/>
      <c r="I271" s="3"/>
      <c r="J271" s="3"/>
      <c r="K271" s="281"/>
      <c r="L271" s="3"/>
      <c r="M271" s="3"/>
      <c r="N271" s="3"/>
      <c r="O271" s="203"/>
      <c r="P271" s="203"/>
      <c r="Q271" s="138"/>
      <c r="R271" s="138"/>
      <c r="S271" s="138"/>
      <c r="T271" s="138"/>
      <c r="U271" s="138"/>
      <c r="V271" s="138"/>
      <c r="W271" s="138"/>
      <c r="X271" s="138"/>
      <c r="Y271" s="138"/>
      <c r="Z271" s="138"/>
      <c r="AA271" s="138"/>
      <c r="AB271" s="138"/>
      <c r="AC271" s="3"/>
      <c r="AD271" s="334"/>
      <c r="AE271" s="323"/>
      <c r="AF271" s="281"/>
      <c r="AI271" s="334"/>
      <c r="AJ271" s="323"/>
      <c r="AK271" s="281"/>
    </row>
    <row r="272" spans="1:37" ht="15">
      <c r="A272" s="424"/>
      <c r="B272" s="424"/>
      <c r="C272" s="334"/>
      <c r="D272" s="3"/>
      <c r="E272" s="334"/>
      <c r="F272" s="3"/>
      <c r="G272" s="282"/>
      <c r="H272" s="3"/>
      <c r="I272" s="3"/>
      <c r="J272" s="3"/>
      <c r="K272" s="281"/>
      <c r="L272" s="3"/>
      <c r="M272" s="3"/>
      <c r="N272" s="3"/>
      <c r="O272" s="203"/>
      <c r="P272" s="203"/>
      <c r="Q272" s="138"/>
      <c r="R272" s="138"/>
      <c r="S272" s="138"/>
      <c r="T272" s="138"/>
      <c r="U272" s="138"/>
      <c r="V272" s="138"/>
      <c r="W272" s="138"/>
      <c r="X272" s="138"/>
      <c r="Y272" s="138"/>
      <c r="Z272" s="138"/>
      <c r="AA272" s="138"/>
      <c r="AB272" s="138"/>
      <c r="AC272" s="3"/>
      <c r="AD272" s="334"/>
      <c r="AE272" s="323"/>
      <c r="AF272" s="281"/>
      <c r="AI272" s="334"/>
      <c r="AJ272" s="323"/>
      <c r="AK272" s="281"/>
    </row>
    <row r="273" spans="1:37" ht="15">
      <c r="A273" s="424"/>
      <c r="B273" s="424"/>
      <c r="C273" s="334"/>
      <c r="D273" s="3"/>
      <c r="E273" s="334"/>
      <c r="F273" s="3"/>
      <c r="G273" s="282"/>
      <c r="H273" s="3"/>
      <c r="I273" s="3"/>
      <c r="J273" s="3"/>
      <c r="K273" s="281"/>
      <c r="L273" s="3"/>
      <c r="M273" s="3"/>
      <c r="N273" s="3"/>
      <c r="O273" s="203"/>
      <c r="P273" s="203"/>
      <c r="Q273" s="138"/>
      <c r="R273" s="138"/>
      <c r="S273" s="138"/>
      <c r="T273" s="138"/>
      <c r="U273" s="138"/>
      <c r="V273" s="138"/>
      <c r="W273" s="138"/>
      <c r="X273" s="138"/>
      <c r="Y273" s="138"/>
      <c r="Z273" s="138"/>
      <c r="AA273" s="138"/>
      <c r="AB273" s="138"/>
      <c r="AC273" s="3"/>
      <c r="AD273" s="334"/>
      <c r="AE273" s="323"/>
      <c r="AF273" s="281"/>
      <c r="AI273" s="334"/>
      <c r="AJ273" s="323"/>
      <c r="AK273" s="281"/>
    </row>
    <row r="274" spans="1:37" ht="15">
      <c r="A274" s="424"/>
      <c r="B274" s="424"/>
      <c r="C274" s="334"/>
      <c r="D274" s="3"/>
      <c r="E274" s="334"/>
      <c r="F274" s="3"/>
      <c r="G274" s="282"/>
      <c r="H274" s="3"/>
      <c r="I274" s="3"/>
      <c r="J274" s="3"/>
      <c r="K274" s="281"/>
      <c r="L274" s="3"/>
      <c r="M274" s="3"/>
      <c r="N274" s="3"/>
      <c r="O274" s="203"/>
      <c r="P274" s="203"/>
      <c r="Q274" s="138"/>
      <c r="R274" s="138"/>
      <c r="S274" s="138"/>
      <c r="T274" s="138"/>
      <c r="U274" s="138"/>
      <c r="V274" s="138"/>
      <c r="W274" s="138"/>
      <c r="X274" s="138"/>
      <c r="Y274" s="138"/>
      <c r="Z274" s="138"/>
      <c r="AA274" s="138"/>
      <c r="AB274" s="138"/>
      <c r="AC274" s="3"/>
      <c r="AD274" s="334"/>
      <c r="AE274" s="323"/>
      <c r="AF274" s="281"/>
      <c r="AI274" s="334"/>
      <c r="AJ274" s="323"/>
      <c r="AK274" s="281"/>
    </row>
    <row r="275" spans="1:37" ht="15">
      <c r="A275" s="424"/>
      <c r="B275" s="424"/>
      <c r="C275" s="334"/>
      <c r="D275" s="3"/>
      <c r="E275" s="334"/>
      <c r="F275" s="3"/>
      <c r="G275" s="282"/>
      <c r="H275" s="3"/>
      <c r="I275" s="3"/>
      <c r="J275" s="3"/>
      <c r="K275" s="281"/>
      <c r="L275" s="3"/>
      <c r="M275" s="3"/>
      <c r="N275" s="3"/>
      <c r="O275" s="203"/>
      <c r="P275" s="203"/>
      <c r="Q275" s="138"/>
      <c r="R275" s="138"/>
      <c r="S275" s="138"/>
      <c r="T275" s="138"/>
      <c r="U275" s="138"/>
      <c r="V275" s="138"/>
      <c r="W275" s="138"/>
      <c r="X275" s="138"/>
      <c r="Y275" s="138"/>
      <c r="Z275" s="138"/>
      <c r="AA275" s="138"/>
      <c r="AB275" s="138"/>
      <c r="AC275" s="3"/>
      <c r="AD275" s="334"/>
      <c r="AE275" s="323"/>
      <c r="AF275" s="281"/>
      <c r="AI275" s="334"/>
      <c r="AJ275" s="323"/>
      <c r="AK275" s="281"/>
    </row>
    <row r="276" spans="1:37" ht="15">
      <c r="A276" s="424"/>
      <c r="B276" s="424"/>
      <c r="C276" s="334"/>
      <c r="D276" s="3"/>
      <c r="E276" s="334"/>
      <c r="F276" s="3"/>
      <c r="G276" s="282"/>
      <c r="H276" s="3"/>
      <c r="I276" s="3"/>
      <c r="J276" s="3"/>
      <c r="K276" s="281"/>
      <c r="L276" s="3"/>
      <c r="M276" s="3"/>
      <c r="N276" s="3"/>
      <c r="O276" s="203"/>
      <c r="P276" s="203"/>
      <c r="Q276" s="138"/>
      <c r="R276" s="138"/>
      <c r="S276" s="138"/>
      <c r="T276" s="138"/>
      <c r="U276" s="138"/>
      <c r="V276" s="138"/>
      <c r="W276" s="138"/>
      <c r="X276" s="138"/>
      <c r="Y276" s="138"/>
      <c r="Z276" s="138"/>
      <c r="AA276" s="138"/>
      <c r="AB276" s="138"/>
      <c r="AC276" s="3"/>
      <c r="AD276" s="334"/>
      <c r="AE276" s="323"/>
      <c r="AF276" s="281"/>
      <c r="AI276" s="334"/>
      <c r="AJ276" s="323"/>
      <c r="AK276" s="281"/>
    </row>
    <row r="277" spans="1:37" ht="15">
      <c r="A277" s="424"/>
      <c r="B277" s="424"/>
      <c r="C277" s="334"/>
      <c r="D277" s="3"/>
      <c r="E277" s="334"/>
      <c r="F277" s="3"/>
      <c r="G277" s="282"/>
      <c r="H277" s="3"/>
      <c r="I277" s="3"/>
      <c r="J277" s="3"/>
      <c r="K277" s="281"/>
      <c r="L277" s="3"/>
      <c r="M277" s="3"/>
      <c r="N277" s="3"/>
      <c r="O277" s="138"/>
      <c r="P277" s="138"/>
      <c r="Q277" s="138"/>
      <c r="R277" s="138"/>
      <c r="S277" s="138"/>
      <c r="T277" s="138"/>
      <c r="U277" s="138"/>
      <c r="V277" s="138"/>
      <c r="W277" s="138"/>
      <c r="X277" s="138"/>
      <c r="Y277" s="138"/>
      <c r="Z277" s="138"/>
      <c r="AA277" s="138"/>
      <c r="AB277" s="138"/>
      <c r="AC277" s="3"/>
      <c r="AD277" s="334"/>
      <c r="AE277" s="323"/>
      <c r="AF277" s="281"/>
      <c r="AI277" s="334"/>
      <c r="AJ277" s="323"/>
      <c r="AK277" s="281"/>
    </row>
    <row r="278" spans="1:37" ht="15">
      <c r="A278" s="424"/>
      <c r="B278" s="424"/>
      <c r="C278" s="334"/>
      <c r="D278" s="3"/>
      <c r="E278" s="334"/>
      <c r="F278" s="3"/>
      <c r="G278" s="282"/>
      <c r="H278" s="3"/>
      <c r="I278" s="3"/>
      <c r="J278" s="3"/>
      <c r="K278" s="281"/>
      <c r="L278" s="3"/>
      <c r="M278" s="3"/>
      <c r="N278" s="3"/>
      <c r="O278" s="138"/>
      <c r="P278" s="138"/>
      <c r="Q278" s="138"/>
      <c r="R278" s="138"/>
      <c r="S278" s="138"/>
      <c r="T278" s="138"/>
      <c r="U278" s="138"/>
      <c r="V278" s="138"/>
      <c r="W278" s="138"/>
      <c r="X278" s="138"/>
      <c r="Y278" s="138"/>
      <c r="Z278" s="138"/>
      <c r="AA278" s="138"/>
      <c r="AB278" s="138"/>
      <c r="AC278" s="3"/>
      <c r="AD278" s="334"/>
      <c r="AE278" s="323"/>
      <c r="AF278" s="281"/>
      <c r="AI278" s="334"/>
      <c r="AJ278" s="323"/>
      <c r="AK278" s="281"/>
    </row>
    <row r="279" spans="1:37" ht="15.75">
      <c r="A279" s="424"/>
      <c r="B279" s="424"/>
      <c r="C279" s="334"/>
      <c r="D279" s="3"/>
      <c r="E279" s="334"/>
      <c r="F279" s="3"/>
      <c r="G279" s="282"/>
      <c r="H279" s="3"/>
      <c r="I279" s="3"/>
      <c r="J279" s="3"/>
      <c r="K279" s="281"/>
      <c r="L279" s="3"/>
      <c r="M279" s="3"/>
      <c r="N279" s="3"/>
      <c r="O279" s="138"/>
      <c r="P279" s="138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8"/>
      <c r="AB279" s="138"/>
      <c r="AC279" s="3"/>
      <c r="AD279" s="334"/>
      <c r="AE279" s="323"/>
      <c r="AF279" s="281"/>
      <c r="AI279" s="334"/>
      <c r="AJ279" s="323"/>
      <c r="AK279" s="281"/>
    </row>
    <row r="280" spans="1:37" ht="15">
      <c r="A280" s="424"/>
      <c r="B280" s="424"/>
      <c r="C280" s="334"/>
      <c r="D280" s="3"/>
      <c r="E280" s="334"/>
      <c r="F280" s="3"/>
      <c r="G280" s="282"/>
      <c r="H280" s="3"/>
      <c r="I280" s="3"/>
      <c r="J280" s="3"/>
      <c r="K280" s="281"/>
      <c r="L280" s="3"/>
      <c r="M280" s="3"/>
      <c r="N280" s="3"/>
      <c r="O280" s="138"/>
      <c r="P280" s="138"/>
      <c r="Q280" s="138"/>
      <c r="R280" s="138"/>
      <c r="S280" s="138"/>
      <c r="T280" s="138"/>
      <c r="U280" s="138"/>
      <c r="V280" s="138"/>
      <c r="W280" s="138"/>
      <c r="X280" s="138"/>
      <c r="Y280" s="138"/>
      <c r="Z280" s="138"/>
      <c r="AA280" s="138"/>
      <c r="AB280" s="138"/>
      <c r="AC280" s="3"/>
      <c r="AD280" s="334"/>
      <c r="AE280" s="323"/>
      <c r="AF280" s="281"/>
      <c r="AI280" s="334"/>
      <c r="AJ280" s="323"/>
      <c r="AK280" s="281"/>
    </row>
    <row r="281" spans="1:37" ht="15">
      <c r="A281" s="424"/>
      <c r="B281" s="424"/>
      <c r="C281" s="334"/>
      <c r="D281" s="3"/>
      <c r="E281" s="334"/>
      <c r="F281" s="3"/>
      <c r="G281" s="282"/>
      <c r="H281" s="3"/>
      <c r="I281" s="3"/>
      <c r="J281" s="3"/>
      <c r="K281" s="281"/>
      <c r="L281" s="3"/>
      <c r="M281" s="3"/>
      <c r="N281" s="3"/>
      <c r="O281" s="182"/>
      <c r="P281" s="182"/>
      <c r="Q281" s="138"/>
      <c r="R281" s="182"/>
      <c r="S281" s="138"/>
      <c r="T281" s="138"/>
      <c r="U281" s="138"/>
      <c r="V281" s="138"/>
      <c r="W281" s="138"/>
      <c r="X281" s="138"/>
      <c r="Y281" s="138"/>
      <c r="Z281" s="138"/>
      <c r="AA281" s="138"/>
      <c r="AB281" s="138"/>
      <c r="AC281" s="3"/>
      <c r="AD281" s="334"/>
      <c r="AE281" s="323"/>
      <c r="AF281" s="281"/>
      <c r="AI281" s="334"/>
      <c r="AJ281" s="323"/>
      <c r="AK281" s="281"/>
    </row>
    <row r="282" spans="1:37" ht="15">
      <c r="A282" s="424"/>
      <c r="B282" s="424"/>
      <c r="C282" s="334"/>
      <c r="D282" s="3"/>
      <c r="E282" s="334"/>
      <c r="F282" s="3"/>
      <c r="G282" s="282"/>
      <c r="H282" s="3"/>
      <c r="I282" s="3"/>
      <c r="J282" s="3"/>
      <c r="K282" s="281"/>
      <c r="L282" s="3"/>
      <c r="M282" s="3"/>
      <c r="N282" s="3"/>
      <c r="O282" s="138"/>
      <c r="P282" s="138"/>
      <c r="Q282" s="138"/>
      <c r="R282" s="138"/>
      <c r="S282" s="138"/>
      <c r="T282" s="138"/>
      <c r="U282" s="138"/>
      <c r="V282" s="138"/>
      <c r="W282" s="138"/>
      <c r="X282" s="138"/>
      <c r="Y282" s="138"/>
      <c r="Z282" s="138"/>
      <c r="AA282" s="138"/>
      <c r="AB282" s="138"/>
      <c r="AC282" s="3"/>
      <c r="AD282" s="334"/>
      <c r="AE282" s="323"/>
      <c r="AF282" s="281"/>
      <c r="AI282" s="334"/>
      <c r="AJ282" s="323"/>
      <c r="AK282" s="281"/>
    </row>
    <row r="283" spans="1:37" ht="15">
      <c r="A283" s="424"/>
      <c r="B283" s="424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138"/>
      <c r="P283" s="138"/>
      <c r="Q283" s="138"/>
      <c r="R283" s="138"/>
      <c r="S283" s="138"/>
      <c r="T283" s="138"/>
      <c r="U283" s="138"/>
      <c r="V283" s="138"/>
      <c r="W283" s="138"/>
      <c r="X283" s="138"/>
      <c r="Y283" s="138"/>
      <c r="Z283" s="138"/>
      <c r="AA283" s="138"/>
      <c r="AB283" s="138"/>
      <c r="AC283" s="3"/>
      <c r="AD283" s="334"/>
      <c r="AE283" s="281"/>
      <c r="AF283" s="281"/>
      <c r="AI283" s="334"/>
      <c r="AJ283" s="281"/>
      <c r="AK283" s="281"/>
    </row>
    <row r="284" spans="1:37" ht="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138"/>
      <c r="P284" s="138"/>
      <c r="Q284" s="138"/>
      <c r="R284" s="138"/>
      <c r="S284" s="138"/>
      <c r="T284" s="138"/>
      <c r="U284" s="138"/>
      <c r="V284" s="138"/>
      <c r="W284" s="138"/>
      <c r="X284" s="138"/>
      <c r="Y284" s="138"/>
      <c r="Z284" s="138"/>
      <c r="AA284" s="138"/>
      <c r="AB284" s="138"/>
      <c r="AC284" s="3"/>
      <c r="AD284" s="3"/>
      <c r="AE284" s="3"/>
      <c r="AF284" s="3"/>
      <c r="AI284" s="3"/>
      <c r="AJ284" s="3"/>
      <c r="AK284" s="3"/>
    </row>
    <row r="285" spans="1:37" ht="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417"/>
      <c r="P285" s="417"/>
      <c r="Q285" s="417"/>
      <c r="R285" s="138"/>
      <c r="S285" s="182"/>
      <c r="T285" s="417"/>
      <c r="U285" s="417"/>
      <c r="V285" s="138"/>
      <c r="W285" s="138"/>
      <c r="X285" s="138"/>
      <c r="Y285" s="138"/>
      <c r="Z285" s="138"/>
      <c r="AA285" s="138"/>
      <c r="AB285" s="138"/>
      <c r="AC285" s="3"/>
      <c r="AD285" s="3"/>
      <c r="AE285" s="3"/>
      <c r="AF285" s="3"/>
      <c r="AI285" s="3"/>
      <c r="AJ285" s="3"/>
      <c r="AK285" s="3"/>
    </row>
    <row r="286" spans="1:32" ht="15">
      <c r="A286" s="132"/>
      <c r="B286" s="133"/>
      <c r="C286" s="134"/>
      <c r="D286" s="134"/>
      <c r="E286" s="134"/>
      <c r="F286" s="134"/>
      <c r="G286" s="134"/>
      <c r="H286" s="134"/>
      <c r="I286" s="134"/>
      <c r="J286" s="134"/>
      <c r="K286" s="134"/>
      <c r="L286" s="134"/>
      <c r="M286" s="115"/>
      <c r="N286" s="115"/>
      <c r="O286" s="417"/>
      <c r="P286" s="417"/>
      <c r="Q286" s="417"/>
      <c r="R286" s="138"/>
      <c r="S286" s="182"/>
      <c r="T286" s="417"/>
      <c r="U286" s="417"/>
      <c r="V286" s="138"/>
      <c r="W286" s="138"/>
      <c r="X286" s="138"/>
      <c r="Y286" s="138"/>
      <c r="Z286" s="138"/>
      <c r="AA286" s="138"/>
      <c r="AB286" s="138"/>
      <c r="AC286" s="3"/>
      <c r="AD286" s="3"/>
      <c r="AE286" s="3"/>
      <c r="AF286" s="3"/>
    </row>
    <row r="287" spans="1:32" ht="15">
      <c r="A287" s="133"/>
      <c r="B287" s="133"/>
      <c r="C287" s="72"/>
      <c r="D287" s="3"/>
      <c r="E287" s="3"/>
      <c r="F287" s="3"/>
      <c r="G287" s="134"/>
      <c r="H287" s="134"/>
      <c r="I287" s="134"/>
      <c r="J287" s="134"/>
      <c r="K287" s="134"/>
      <c r="L287" s="134"/>
      <c r="M287" s="115"/>
      <c r="N287" s="115"/>
      <c r="O287" s="417"/>
      <c r="P287" s="417"/>
      <c r="Q287" s="417"/>
      <c r="R287" s="138"/>
      <c r="S287" s="182"/>
      <c r="T287" s="417"/>
      <c r="U287" s="417"/>
      <c r="V287" s="138"/>
      <c r="W287" s="138"/>
      <c r="X287" s="138"/>
      <c r="Y287" s="138"/>
      <c r="Z287" s="138"/>
      <c r="AA287" s="138"/>
      <c r="AB287" s="138"/>
      <c r="AC287" s="3"/>
      <c r="AD287" s="3"/>
      <c r="AE287" s="3"/>
      <c r="AF287" s="3"/>
    </row>
    <row r="288" spans="1:32" ht="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417"/>
      <c r="P288" s="417"/>
      <c r="Q288" s="417"/>
      <c r="R288" s="138"/>
      <c r="S288" s="182"/>
      <c r="T288" s="417"/>
      <c r="U288" s="417"/>
      <c r="V288" s="138"/>
      <c r="W288" s="138"/>
      <c r="X288" s="138"/>
      <c r="Y288" s="138"/>
      <c r="Z288" s="138"/>
      <c r="AA288" s="138"/>
      <c r="AB288" s="138"/>
      <c r="AC288" s="3"/>
      <c r="AD288" s="3"/>
      <c r="AE288" s="3"/>
      <c r="AF288" s="3"/>
    </row>
    <row r="289" spans="1:32" ht="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417"/>
      <c r="P289" s="417"/>
      <c r="Q289" s="417"/>
      <c r="R289" s="138"/>
      <c r="S289" s="182"/>
      <c r="T289" s="417"/>
      <c r="U289" s="417"/>
      <c r="V289" s="138"/>
      <c r="W289" s="138"/>
      <c r="X289" s="138"/>
      <c r="Y289" s="138"/>
      <c r="Z289" s="138"/>
      <c r="AA289" s="138"/>
      <c r="AB289" s="138"/>
      <c r="AC289" s="3"/>
      <c r="AD289" s="3"/>
      <c r="AE289" s="3"/>
      <c r="AF289" s="3"/>
    </row>
    <row r="290" spans="1:32" ht="15">
      <c r="A290" s="459"/>
      <c r="B290" s="477"/>
      <c r="C290" s="478"/>
      <c r="D290" s="478"/>
      <c r="E290" s="478"/>
      <c r="F290" s="478"/>
      <c r="G290" s="478"/>
      <c r="H290" s="478"/>
      <c r="I290" s="478"/>
      <c r="J290" s="478"/>
      <c r="K290" s="478"/>
      <c r="L290" s="478"/>
      <c r="M290" s="479"/>
      <c r="N290" s="479"/>
      <c r="O290" s="417"/>
      <c r="P290" s="417"/>
      <c r="Q290" s="417"/>
      <c r="R290" s="138"/>
      <c r="S290" s="182"/>
      <c r="T290" s="417"/>
      <c r="U290" s="417"/>
      <c r="V290" s="138"/>
      <c r="W290" s="138"/>
      <c r="X290" s="138"/>
      <c r="Y290" s="138"/>
      <c r="Z290" s="138"/>
      <c r="AA290" s="138"/>
      <c r="AB290" s="138"/>
      <c r="AC290" s="3"/>
      <c r="AD290" s="3"/>
      <c r="AE290" s="3"/>
      <c r="AF290" s="3"/>
    </row>
    <row r="291" spans="1:32" ht="15">
      <c r="A291" s="477"/>
      <c r="B291" s="477"/>
      <c r="C291" s="83"/>
      <c r="D291" s="14"/>
      <c r="E291" s="14"/>
      <c r="F291" s="14"/>
      <c r="G291" s="478"/>
      <c r="H291" s="478"/>
      <c r="I291" s="478"/>
      <c r="J291" s="478"/>
      <c r="K291" s="478"/>
      <c r="L291" s="478"/>
      <c r="M291" s="479"/>
      <c r="N291" s="479"/>
      <c r="O291" s="417"/>
      <c r="P291" s="417"/>
      <c r="Q291" s="417"/>
      <c r="R291" s="138"/>
      <c r="S291" s="182"/>
      <c r="T291" s="417"/>
      <c r="U291" s="417"/>
      <c r="V291" s="138"/>
      <c r="W291" s="138"/>
      <c r="X291" s="138"/>
      <c r="Y291" s="138"/>
      <c r="Z291" s="138"/>
      <c r="AA291" s="138"/>
      <c r="AB291" s="138"/>
      <c r="AC291" s="3"/>
      <c r="AD291" s="3"/>
      <c r="AE291" s="3"/>
      <c r="AF291" s="3"/>
    </row>
    <row r="292" spans="1:32" ht="15">
      <c r="A292" s="478"/>
      <c r="B292" s="478"/>
      <c r="C292" s="281"/>
      <c r="D292" s="281"/>
      <c r="E292" s="281"/>
      <c r="F292" s="281"/>
      <c r="G292" s="281"/>
      <c r="H292" s="3"/>
      <c r="I292" s="281"/>
      <c r="J292" s="3"/>
      <c r="K292" s="371"/>
      <c r="L292" s="3"/>
      <c r="M292" s="3"/>
      <c r="N292" s="287"/>
      <c r="O292" s="417"/>
      <c r="P292" s="417"/>
      <c r="Q292" s="417"/>
      <c r="R292" s="138"/>
      <c r="S292" s="138"/>
      <c r="T292" s="417"/>
      <c r="U292" s="417"/>
      <c r="V292" s="138"/>
      <c r="W292" s="138"/>
      <c r="X292" s="138"/>
      <c r="Y292" s="138"/>
      <c r="Z292" s="138"/>
      <c r="AA292" s="138"/>
      <c r="AB292" s="138"/>
      <c r="AC292" s="3"/>
      <c r="AD292" s="3"/>
      <c r="AE292" s="3"/>
      <c r="AF292" s="3"/>
    </row>
    <row r="293" spans="1:32" ht="15">
      <c r="A293" s="478"/>
      <c r="B293" s="478"/>
      <c r="C293" s="281"/>
      <c r="D293" s="281"/>
      <c r="E293" s="281"/>
      <c r="F293" s="281"/>
      <c r="G293" s="281"/>
      <c r="H293" s="3"/>
      <c r="I293" s="281"/>
      <c r="J293" s="3"/>
      <c r="K293" s="3"/>
      <c r="L293" s="3"/>
      <c r="M293" s="3"/>
      <c r="N293" s="287"/>
      <c r="O293" s="3"/>
      <c r="P293" s="3"/>
      <c r="Q293" s="181"/>
      <c r="R293" s="323"/>
      <c r="S293" s="281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</row>
    <row r="294" spans="1:32" ht="15">
      <c r="A294" s="478"/>
      <c r="B294" s="478"/>
      <c r="C294" s="281"/>
      <c r="D294" s="281"/>
      <c r="E294" s="281"/>
      <c r="F294" s="281"/>
      <c r="G294" s="281"/>
      <c r="H294" s="3"/>
      <c r="I294" s="281"/>
      <c r="J294" s="3"/>
      <c r="K294" s="3"/>
      <c r="L294" s="3"/>
      <c r="M294" s="3"/>
      <c r="N294" s="287"/>
      <c r="O294" s="3"/>
      <c r="P294" s="3"/>
      <c r="Q294" s="181"/>
      <c r="R294" s="323"/>
      <c r="S294" s="281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</row>
    <row r="295" spans="1:32" ht="15">
      <c r="A295" s="478"/>
      <c r="B295" s="478"/>
      <c r="C295" s="281"/>
      <c r="D295" s="281"/>
      <c r="E295" s="281"/>
      <c r="F295" s="281"/>
      <c r="G295" s="281"/>
      <c r="H295" s="3"/>
      <c r="I295" s="281"/>
      <c r="J295" s="3"/>
      <c r="K295" s="3"/>
      <c r="L295" s="3"/>
      <c r="M295" s="3"/>
      <c r="N295" s="287"/>
      <c r="O295" s="3"/>
      <c r="P295" s="3"/>
      <c r="Q295" s="181"/>
      <c r="R295" s="323"/>
      <c r="S295" s="281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</row>
    <row r="296" spans="1:32" ht="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181"/>
      <c r="R296" s="323"/>
      <c r="S296" s="281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</row>
    <row r="297" spans="1:32" ht="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181"/>
      <c r="R297" s="323"/>
      <c r="S297" s="281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</row>
    <row r="298" spans="1:32" ht="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181"/>
      <c r="R298" s="323"/>
      <c r="S298" s="281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</row>
    <row r="299" spans="1:32" ht="15">
      <c r="A299" s="14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181"/>
      <c r="R299" s="323"/>
      <c r="S299" s="281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</row>
    <row r="300" spans="1:32" ht="15">
      <c r="A300" s="3"/>
      <c r="B300" s="3"/>
      <c r="C300" s="106"/>
      <c r="D300" s="3"/>
      <c r="E300" s="3"/>
      <c r="F300" s="3"/>
      <c r="G300" s="3"/>
      <c r="H300" s="3"/>
      <c r="I300" s="3"/>
      <c r="J300" s="3"/>
      <c r="K300" s="106"/>
      <c r="L300" s="3"/>
      <c r="M300" s="3"/>
      <c r="N300" s="3"/>
      <c r="O300" s="3"/>
      <c r="P300" s="3"/>
      <c r="Q300" s="181"/>
      <c r="R300" s="323"/>
      <c r="S300" s="281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</row>
    <row r="301" spans="1:32" ht="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181"/>
      <c r="R301" s="323"/>
      <c r="S301" s="281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</row>
    <row r="302" spans="1:32" ht="15">
      <c r="A302" s="14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181"/>
      <c r="R302" s="323"/>
      <c r="S302" s="281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</row>
    <row r="303" spans="1:32" ht="15">
      <c r="A303" s="3"/>
      <c r="B303" s="3"/>
      <c r="C303" s="106"/>
      <c r="D303" s="3"/>
      <c r="E303" s="3"/>
      <c r="F303" s="3"/>
      <c r="G303" s="3"/>
      <c r="H303" s="3"/>
      <c r="I303" s="3"/>
      <c r="J303" s="3"/>
      <c r="K303" s="106"/>
      <c r="L303" s="3"/>
      <c r="M303" s="3"/>
      <c r="N303" s="3"/>
      <c r="O303" s="3"/>
      <c r="P303" s="3"/>
      <c r="Q303" s="181"/>
      <c r="R303" s="323"/>
      <c r="S303" s="281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</row>
    <row r="304" spans="1:32" ht="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181"/>
      <c r="R304" s="323"/>
      <c r="S304" s="281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</row>
    <row r="305" spans="1:32" ht="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181"/>
      <c r="R305" s="323"/>
      <c r="S305" s="281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</row>
    <row r="306" spans="1:32" ht="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181"/>
      <c r="R306" s="323"/>
      <c r="S306" s="281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</row>
    <row r="307" spans="1:32" ht="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181"/>
      <c r="R307" s="323"/>
      <c r="S307" s="281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</row>
    <row r="308" spans="1:32" ht="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181"/>
      <c r="R308" s="323"/>
      <c r="S308" s="281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</row>
    <row r="309" spans="1:32" ht="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181"/>
      <c r="R309" s="323"/>
      <c r="S309" s="281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</row>
    <row r="310" spans="1:32" ht="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181"/>
      <c r="R310" s="323"/>
      <c r="S310" s="281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</row>
    <row r="311" spans="1:32" ht="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181"/>
      <c r="R311" s="323"/>
      <c r="S311" s="281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</row>
    <row r="312" spans="1:32" ht="15">
      <c r="A312" s="14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33"/>
      <c r="R312" s="332"/>
      <c r="S312" s="281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</row>
    <row r="313" spans="1:32" ht="12.75">
      <c r="A313" s="3"/>
      <c r="B313" s="3"/>
      <c r="C313" s="106"/>
      <c r="D313" s="3"/>
      <c r="E313" s="3"/>
      <c r="F313" s="3"/>
      <c r="G313" s="3"/>
      <c r="H313" s="3"/>
      <c r="I313" s="3"/>
      <c r="J313" s="3"/>
      <c r="K313" s="106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</row>
    <row r="314" spans="1:32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</row>
    <row r="315" spans="1:32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</row>
    <row r="316" spans="1:32" ht="14.25">
      <c r="A316" s="3"/>
      <c r="B316" s="3"/>
      <c r="C316" s="3"/>
      <c r="D316" s="3"/>
      <c r="E316" s="3"/>
      <c r="F316" s="3"/>
      <c r="G316" s="3"/>
      <c r="H316" s="3"/>
      <c r="I316" s="8"/>
      <c r="J316" s="8"/>
      <c r="K316" s="8"/>
      <c r="L316" s="8"/>
      <c r="M316" s="8"/>
      <c r="N316" s="8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</row>
    <row r="317" spans="1:32" ht="14.25">
      <c r="A317" s="106"/>
      <c r="B317" s="3"/>
      <c r="C317" s="3"/>
      <c r="D317" s="3"/>
      <c r="E317" s="3"/>
      <c r="F317" s="3"/>
      <c r="G317" s="166"/>
      <c r="H317" s="3"/>
      <c r="I317" s="8"/>
      <c r="J317" s="8"/>
      <c r="K317" s="8"/>
      <c r="L317" s="8"/>
      <c r="M317" s="8"/>
      <c r="N317" s="8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</row>
    <row r="318" spans="1:32" ht="15">
      <c r="A318" s="20"/>
      <c r="B318" s="20"/>
      <c r="C318" s="20"/>
      <c r="D318" s="20"/>
      <c r="E318" s="20"/>
      <c r="F318" s="3"/>
      <c r="G318" s="3"/>
      <c r="H318" s="3"/>
      <c r="I318" s="3"/>
      <c r="J318" s="3"/>
      <c r="K318" s="3"/>
      <c r="L318" s="3"/>
      <c r="M318" s="3"/>
      <c r="N318" s="3"/>
      <c r="O318" s="138"/>
      <c r="P318" s="138"/>
      <c r="Q318" s="138"/>
      <c r="R318" s="138"/>
      <c r="S318" s="138"/>
      <c r="T318" s="138"/>
      <c r="U318" s="138"/>
      <c r="V318" s="138"/>
      <c r="W318" s="138"/>
      <c r="X318" s="138"/>
      <c r="Y318" s="138"/>
      <c r="Z318" s="138"/>
      <c r="AA318" s="138"/>
      <c r="AB318" s="3"/>
      <c r="AC318" s="3"/>
      <c r="AD318" s="3"/>
      <c r="AE318" s="3"/>
      <c r="AF318" s="3"/>
    </row>
    <row r="319" spans="1:32" ht="15">
      <c r="A319" s="8"/>
      <c r="B319" s="8"/>
      <c r="C319" s="8"/>
      <c r="D319" s="8"/>
      <c r="E319" s="8"/>
      <c r="F319" s="3"/>
      <c r="G319" s="3"/>
      <c r="H319" s="3"/>
      <c r="I319" s="3"/>
      <c r="J319" s="3"/>
      <c r="K319" s="3"/>
      <c r="L319" s="3"/>
      <c r="M319" s="3"/>
      <c r="N319" s="3"/>
      <c r="O319" s="138"/>
      <c r="P319" s="138"/>
      <c r="Q319" s="138"/>
      <c r="R319" s="138"/>
      <c r="S319" s="138"/>
      <c r="T319" s="138"/>
      <c r="U319" s="138"/>
      <c r="V319" s="138"/>
      <c r="W319" s="138"/>
      <c r="X319" s="138"/>
      <c r="Y319" s="138"/>
      <c r="Z319" s="138"/>
      <c r="AA319" s="138"/>
      <c r="AB319" s="3"/>
      <c r="AC319" s="3"/>
      <c r="AD319" s="3"/>
      <c r="AE319" s="3"/>
      <c r="AF319" s="3"/>
    </row>
    <row r="320" spans="1:32" ht="15">
      <c r="A320" s="8"/>
      <c r="B320" s="8"/>
      <c r="C320" s="8"/>
      <c r="D320" s="8"/>
      <c r="E320" s="8"/>
      <c r="F320" s="3"/>
      <c r="G320" s="3"/>
      <c r="H320" s="3"/>
      <c r="I320" s="3"/>
      <c r="J320" s="3"/>
      <c r="K320" s="3"/>
      <c r="L320" s="3"/>
      <c r="M320" s="3"/>
      <c r="N320" s="3"/>
      <c r="O320" s="138"/>
      <c r="P320" s="138"/>
      <c r="Q320" s="138"/>
      <c r="R320" s="138"/>
      <c r="S320" s="138"/>
      <c r="T320" s="138"/>
      <c r="U320" s="138"/>
      <c r="V320" s="138"/>
      <c r="W320" s="138"/>
      <c r="X320" s="138"/>
      <c r="Y320" s="138"/>
      <c r="Z320" s="138"/>
      <c r="AA320" s="138"/>
      <c r="AB320" s="3"/>
      <c r="AC320" s="3"/>
      <c r="AD320" s="3"/>
      <c r="AE320" s="3"/>
      <c r="AF320" s="3"/>
    </row>
    <row r="321" spans="1:32" ht="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138"/>
      <c r="P321" s="138"/>
      <c r="Q321" s="138"/>
      <c r="R321" s="138"/>
      <c r="S321" s="138"/>
      <c r="T321" s="138"/>
      <c r="U321" s="138"/>
      <c r="V321" s="138"/>
      <c r="W321" s="138"/>
      <c r="X321" s="138"/>
      <c r="Y321" s="138"/>
      <c r="Z321" s="138"/>
      <c r="AA321" s="138"/>
      <c r="AB321" s="3"/>
      <c r="AC321" s="3"/>
      <c r="AD321" s="3"/>
      <c r="AE321" s="3"/>
      <c r="AF321" s="3"/>
    </row>
    <row r="322" spans="1:32" ht="15">
      <c r="A322" s="106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138"/>
      <c r="P322" s="138"/>
      <c r="Q322" s="138"/>
      <c r="R322" s="138"/>
      <c r="S322" s="138"/>
      <c r="T322" s="138"/>
      <c r="U322" s="138"/>
      <c r="V322" s="138"/>
      <c r="W322" s="138"/>
      <c r="X322" s="138"/>
      <c r="Y322" s="138"/>
      <c r="Z322" s="138"/>
      <c r="AA322" s="138"/>
      <c r="AB322" s="3"/>
      <c r="AC322" s="3"/>
      <c r="AD322" s="3"/>
      <c r="AE322" s="3"/>
      <c r="AF322" s="3"/>
    </row>
    <row r="323" spans="1:32" ht="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138"/>
      <c r="P323" s="138"/>
      <c r="Q323" s="138"/>
      <c r="R323" s="138"/>
      <c r="S323" s="138"/>
      <c r="T323" s="138"/>
      <c r="U323" s="138"/>
      <c r="V323" s="138"/>
      <c r="W323" s="138"/>
      <c r="X323" s="138"/>
      <c r="Y323" s="138"/>
      <c r="Z323" s="138"/>
      <c r="AA323" s="138"/>
      <c r="AB323" s="3"/>
      <c r="AC323" s="3"/>
      <c r="AD323" s="3"/>
      <c r="AE323" s="3"/>
      <c r="AF323" s="3"/>
    </row>
    <row r="324" spans="1:32" ht="15.75">
      <c r="A324" s="3"/>
      <c r="B324" s="3"/>
      <c r="C324" s="3"/>
      <c r="D324" s="102"/>
      <c r="E324" s="102"/>
      <c r="F324" s="102"/>
      <c r="G324" s="102"/>
      <c r="H324" s="102"/>
      <c r="I324" s="102"/>
      <c r="J324" s="102"/>
      <c r="K324" s="102"/>
      <c r="L324" s="14"/>
      <c r="M324" s="3"/>
      <c r="N324" s="3"/>
      <c r="O324" s="138"/>
      <c r="P324" s="138"/>
      <c r="Q324" s="138"/>
      <c r="R324" s="138"/>
      <c r="S324" s="138"/>
      <c r="T324" s="138"/>
      <c r="U324" s="138"/>
      <c r="V324" s="138"/>
      <c r="W324" s="138"/>
      <c r="X324" s="138"/>
      <c r="Y324" s="138"/>
      <c r="Z324" s="138"/>
      <c r="AA324" s="138"/>
      <c r="AB324" s="3"/>
      <c r="AC324" s="3"/>
      <c r="AD324" s="3"/>
      <c r="AE324" s="3"/>
      <c r="AF324" s="3"/>
    </row>
    <row r="325" spans="1:32" ht="15.75">
      <c r="A325" s="3"/>
      <c r="B325" s="3"/>
      <c r="C325" s="3"/>
      <c r="D325" s="102"/>
      <c r="E325" s="102"/>
      <c r="F325" s="102"/>
      <c r="G325" s="102"/>
      <c r="H325" s="102"/>
      <c r="I325" s="102"/>
      <c r="J325" s="102"/>
      <c r="K325" s="102"/>
      <c r="L325" s="14"/>
      <c r="M325" s="3"/>
      <c r="N325" s="3"/>
      <c r="O325" s="138"/>
      <c r="P325" s="138"/>
      <c r="Q325" s="138"/>
      <c r="R325" s="138"/>
      <c r="S325" s="138"/>
      <c r="T325" s="138"/>
      <c r="U325" s="138"/>
      <c r="V325" s="138"/>
      <c r="W325" s="138"/>
      <c r="X325" s="138"/>
      <c r="Y325" s="138"/>
      <c r="Z325" s="138"/>
      <c r="AA325" s="138"/>
      <c r="AB325" s="3"/>
      <c r="AC325" s="3"/>
      <c r="AD325" s="3"/>
      <c r="AE325" s="3"/>
      <c r="AF325" s="3"/>
    </row>
    <row r="326" spans="1:32" ht="15.75">
      <c r="A326" s="3"/>
      <c r="B326" s="3"/>
      <c r="C326" s="3"/>
      <c r="D326" s="102"/>
      <c r="E326" s="102"/>
      <c r="F326" s="102"/>
      <c r="G326" s="102"/>
      <c r="H326" s="102"/>
      <c r="I326" s="102"/>
      <c r="J326" s="102"/>
      <c r="K326" s="102"/>
      <c r="L326" s="14"/>
      <c r="M326" s="3"/>
      <c r="N326" s="3"/>
      <c r="O326" s="138"/>
      <c r="P326" s="138"/>
      <c r="Q326" s="138"/>
      <c r="R326" s="138"/>
      <c r="S326" s="138"/>
      <c r="T326" s="138"/>
      <c r="U326" s="138"/>
      <c r="V326" s="138"/>
      <c r="W326" s="138"/>
      <c r="X326" s="138"/>
      <c r="Y326" s="138"/>
      <c r="Z326" s="138"/>
      <c r="AA326" s="138"/>
      <c r="AB326" s="3"/>
      <c r="AC326" s="3"/>
      <c r="AD326" s="3"/>
      <c r="AE326" s="3"/>
      <c r="AF326" s="3"/>
    </row>
    <row r="327" spans="1:32" ht="15">
      <c r="A327" s="3"/>
      <c r="B327" s="3"/>
      <c r="C327" s="3"/>
      <c r="D327" s="3"/>
      <c r="E327" s="3"/>
      <c r="F327" s="106"/>
      <c r="G327" s="3"/>
      <c r="H327" s="3"/>
      <c r="I327" s="3"/>
      <c r="J327" s="3"/>
      <c r="K327" s="3"/>
      <c r="L327" s="3"/>
      <c r="M327" s="3"/>
      <c r="N327" s="3"/>
      <c r="O327" s="138"/>
      <c r="P327" s="138"/>
      <c r="Q327" s="138"/>
      <c r="R327" s="138"/>
      <c r="S327" s="138"/>
      <c r="T327" s="138"/>
      <c r="U327" s="138"/>
      <c r="V327" s="138"/>
      <c r="W327" s="138"/>
      <c r="X327" s="138"/>
      <c r="Y327" s="138"/>
      <c r="Z327" s="138"/>
      <c r="AA327" s="138"/>
      <c r="AB327" s="3"/>
      <c r="AC327" s="3"/>
      <c r="AD327" s="3"/>
      <c r="AE327" s="3"/>
      <c r="AF327" s="3"/>
    </row>
    <row r="328" spans="1:32" ht="15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138"/>
      <c r="P328" s="138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3"/>
      <c r="AC328" s="3"/>
      <c r="AD328" s="3"/>
      <c r="AE328" s="3"/>
      <c r="AF328" s="3"/>
    </row>
    <row r="329" spans="1:32" ht="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138"/>
      <c r="P329" s="138"/>
      <c r="Q329" s="138"/>
      <c r="R329" s="138"/>
      <c r="S329" s="138"/>
      <c r="T329" s="138"/>
      <c r="U329" s="138"/>
      <c r="V329" s="138"/>
      <c r="W329" s="138"/>
      <c r="X329" s="138"/>
      <c r="Y329" s="138"/>
      <c r="Z329" s="138"/>
      <c r="AA329" s="138"/>
      <c r="AB329" s="3"/>
      <c r="AC329" s="3"/>
      <c r="AD329" s="3"/>
      <c r="AE329" s="3"/>
      <c r="AF329" s="3"/>
    </row>
    <row r="330" spans="1:32" ht="15.75">
      <c r="A330" s="103"/>
      <c r="B330" s="3"/>
      <c r="C330" s="3"/>
      <c r="D330" s="3"/>
      <c r="E330" s="3"/>
      <c r="F330" s="102"/>
      <c r="G330" s="102"/>
      <c r="H330" s="102"/>
      <c r="I330" s="3"/>
      <c r="J330" s="3"/>
      <c r="K330" s="3"/>
      <c r="L330" s="3"/>
      <c r="M330" s="3"/>
      <c r="N330" s="3"/>
      <c r="O330" s="138"/>
      <c r="P330" s="138"/>
      <c r="Q330" s="138"/>
      <c r="R330" s="138"/>
      <c r="S330" s="138"/>
      <c r="T330" s="138"/>
      <c r="U330" s="138"/>
      <c r="V330" s="138"/>
      <c r="W330" s="138"/>
      <c r="X330" s="138"/>
      <c r="Y330" s="138"/>
      <c r="Z330" s="138"/>
      <c r="AA330" s="138"/>
      <c r="AB330" s="3"/>
      <c r="AC330" s="3"/>
      <c r="AD330" s="3"/>
      <c r="AE330" s="3"/>
      <c r="AF330" s="3"/>
    </row>
    <row r="331" spans="1:32" ht="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138"/>
      <c r="P331" s="138"/>
      <c r="Q331" s="138"/>
      <c r="R331" s="138"/>
      <c r="S331" s="138"/>
      <c r="T331" s="138"/>
      <c r="U331" s="138"/>
      <c r="V331" s="138"/>
      <c r="W331" s="138"/>
      <c r="X331" s="138"/>
      <c r="Y331" s="138"/>
      <c r="Z331" s="138"/>
      <c r="AA331" s="138"/>
      <c r="AB331" s="3"/>
      <c r="AC331" s="3"/>
      <c r="AD331" s="3"/>
      <c r="AE331" s="3"/>
      <c r="AF331" s="3"/>
    </row>
    <row r="332" spans="1:32" ht="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138"/>
      <c r="P332" s="138"/>
      <c r="Q332" s="138"/>
      <c r="R332" s="138"/>
      <c r="S332" s="138"/>
      <c r="T332" s="138"/>
      <c r="U332" s="138"/>
      <c r="V332" s="138"/>
      <c r="W332" s="138"/>
      <c r="X332" s="138"/>
      <c r="Y332" s="138"/>
      <c r="Z332" s="138"/>
      <c r="AA332" s="138"/>
      <c r="AB332" s="3"/>
      <c r="AC332" s="3"/>
      <c r="AD332" s="3"/>
      <c r="AE332" s="3"/>
      <c r="AF332" s="3"/>
    </row>
    <row r="333" spans="1:32" ht="15">
      <c r="A333" s="459"/>
      <c r="B333" s="459"/>
      <c r="C333" s="475"/>
      <c r="D333" s="475"/>
      <c r="E333" s="475"/>
      <c r="F333" s="475"/>
      <c r="G333" s="476"/>
      <c r="H333" s="476"/>
      <c r="I333" s="476"/>
      <c r="J333" s="476"/>
      <c r="K333" s="476"/>
      <c r="L333" s="476"/>
      <c r="M333" s="476"/>
      <c r="N333" s="476"/>
      <c r="O333" s="203"/>
      <c r="P333" s="204"/>
      <c r="Q333" s="204"/>
      <c r="R333" s="203"/>
      <c r="S333" s="368"/>
      <c r="T333" s="368"/>
      <c r="U333" s="138"/>
      <c r="V333" s="138"/>
      <c r="W333" s="138"/>
      <c r="X333" s="138"/>
      <c r="Y333" s="138"/>
      <c r="Z333" s="138"/>
      <c r="AA333" s="138"/>
      <c r="AB333" s="3"/>
      <c r="AC333" s="3"/>
      <c r="AD333" s="3"/>
      <c r="AE333" s="3"/>
      <c r="AF333" s="3"/>
    </row>
    <row r="334" spans="1:32" ht="15">
      <c r="A334" s="459"/>
      <c r="B334" s="459"/>
      <c r="C334" s="475"/>
      <c r="D334" s="475"/>
      <c r="E334" s="475"/>
      <c r="F334" s="475"/>
      <c r="G334" s="476"/>
      <c r="H334" s="476"/>
      <c r="I334" s="476"/>
      <c r="J334" s="476"/>
      <c r="K334" s="476"/>
      <c r="L334" s="476"/>
      <c r="M334" s="476"/>
      <c r="N334" s="476"/>
      <c r="O334" s="203"/>
      <c r="P334" s="204"/>
      <c r="Q334" s="204"/>
      <c r="R334" s="203"/>
      <c r="S334" s="369"/>
      <c r="T334" s="368"/>
      <c r="U334" s="138"/>
      <c r="V334" s="138"/>
      <c r="W334" s="138"/>
      <c r="X334" s="138"/>
      <c r="Y334" s="138"/>
      <c r="Z334" s="138"/>
      <c r="AA334" s="138"/>
      <c r="AB334" s="3"/>
      <c r="AC334" s="3"/>
      <c r="AD334" s="3"/>
      <c r="AE334" s="3"/>
      <c r="AF334" s="3"/>
    </row>
    <row r="335" spans="1:32" ht="15">
      <c r="A335" s="459"/>
      <c r="B335" s="459"/>
      <c r="C335" s="3"/>
      <c r="D335" s="3"/>
      <c r="E335" s="3"/>
      <c r="F335" s="3"/>
      <c r="G335" s="476"/>
      <c r="H335" s="476"/>
      <c r="I335" s="476"/>
      <c r="J335" s="476"/>
      <c r="K335" s="476"/>
      <c r="L335" s="476"/>
      <c r="M335" s="476"/>
      <c r="N335" s="476"/>
      <c r="O335" s="203"/>
      <c r="P335" s="204"/>
      <c r="Q335" s="204"/>
      <c r="R335" s="203"/>
      <c r="S335" s="368"/>
      <c r="T335" s="368"/>
      <c r="U335" s="138"/>
      <c r="V335" s="138"/>
      <c r="W335" s="138"/>
      <c r="X335" s="138"/>
      <c r="Y335" s="138"/>
      <c r="Z335" s="138"/>
      <c r="AA335" s="138"/>
      <c r="AB335" s="3"/>
      <c r="AC335" s="3"/>
      <c r="AD335" s="3"/>
      <c r="AE335" s="3"/>
      <c r="AF335" s="3"/>
    </row>
    <row r="336" spans="1:32" ht="15">
      <c r="A336" s="459"/>
      <c r="B336" s="459"/>
      <c r="C336" s="3"/>
      <c r="D336" s="3"/>
      <c r="E336" s="3"/>
      <c r="F336" s="3"/>
      <c r="G336" s="476"/>
      <c r="H336" s="476"/>
      <c r="I336" s="476"/>
      <c r="J336" s="476"/>
      <c r="K336" s="476"/>
      <c r="L336" s="476"/>
      <c r="M336" s="476"/>
      <c r="N336" s="476"/>
      <c r="O336" s="205"/>
      <c r="P336" s="204"/>
      <c r="Q336" s="204"/>
      <c r="R336" s="203"/>
      <c r="S336" s="368"/>
      <c r="T336" s="368"/>
      <c r="U336" s="138"/>
      <c r="V336" s="138"/>
      <c r="W336" s="138"/>
      <c r="X336" s="138"/>
      <c r="Y336" s="138"/>
      <c r="Z336" s="138"/>
      <c r="AA336" s="138"/>
      <c r="AB336" s="3"/>
      <c r="AC336" s="3"/>
      <c r="AD336" s="3"/>
      <c r="AE336" s="3"/>
      <c r="AF336" s="3"/>
    </row>
    <row r="337" spans="1:32" ht="15">
      <c r="A337" s="459"/>
      <c r="B337" s="459"/>
      <c r="C337" s="3"/>
      <c r="D337" s="3"/>
      <c r="E337" s="3"/>
      <c r="F337" s="3"/>
      <c r="G337" s="115"/>
      <c r="H337" s="115"/>
      <c r="I337" s="115"/>
      <c r="J337" s="115"/>
      <c r="K337" s="115"/>
      <c r="L337" s="115"/>
      <c r="M337" s="115"/>
      <c r="N337" s="115"/>
      <c r="O337" s="205"/>
      <c r="P337" s="418"/>
      <c r="Q337" s="418"/>
      <c r="R337" s="206"/>
      <c r="S337" s="138"/>
      <c r="T337" s="138"/>
      <c r="U337" s="138"/>
      <c r="V337" s="138"/>
      <c r="W337" s="138"/>
      <c r="X337" s="138"/>
      <c r="Y337" s="138"/>
      <c r="Z337" s="138"/>
      <c r="AA337" s="138"/>
      <c r="AB337" s="3"/>
      <c r="AC337" s="3"/>
      <c r="AD337" s="3"/>
      <c r="AE337" s="3"/>
      <c r="AF337" s="3"/>
    </row>
    <row r="338" spans="1:32" ht="15">
      <c r="A338" s="459"/>
      <c r="B338" s="459"/>
      <c r="C338" s="438"/>
      <c r="D338" s="438"/>
      <c r="E338" s="438"/>
      <c r="F338" s="438"/>
      <c r="G338" s="115"/>
      <c r="H338" s="115"/>
      <c r="I338" s="115"/>
      <c r="J338" s="115"/>
      <c r="K338" s="115"/>
      <c r="L338" s="115"/>
      <c r="M338" s="476"/>
      <c r="N338" s="476"/>
      <c r="O338" s="205"/>
      <c r="P338" s="418"/>
      <c r="Q338" s="418"/>
      <c r="R338" s="206"/>
      <c r="S338" s="138"/>
      <c r="T338" s="138"/>
      <c r="U338" s="138"/>
      <c r="V338" s="138"/>
      <c r="W338" s="138"/>
      <c r="X338" s="138"/>
      <c r="Y338" s="138"/>
      <c r="Z338" s="138"/>
      <c r="AA338" s="138"/>
      <c r="AB338" s="3"/>
      <c r="AC338" s="3"/>
      <c r="AD338" s="3"/>
      <c r="AE338" s="3"/>
      <c r="AF338" s="3"/>
    </row>
    <row r="339" spans="1:32" ht="15">
      <c r="A339" s="438"/>
      <c r="B339" s="438"/>
      <c r="C339" s="281"/>
      <c r="D339" s="3"/>
      <c r="E339" s="281"/>
      <c r="F339" s="3"/>
      <c r="G339" s="372"/>
      <c r="H339" s="3"/>
      <c r="I339" s="134"/>
      <c r="J339" s="134"/>
      <c r="K339" s="281"/>
      <c r="L339" s="3"/>
      <c r="M339" s="3"/>
      <c r="N339" s="3"/>
      <c r="O339" s="203"/>
      <c r="P339" s="418"/>
      <c r="Q339" s="418"/>
      <c r="R339" s="206"/>
      <c r="S339" s="138"/>
      <c r="T339" s="138"/>
      <c r="U339" s="138"/>
      <c r="V339" s="138"/>
      <c r="W339" s="138"/>
      <c r="X339" s="138"/>
      <c r="Y339" s="138"/>
      <c r="Z339" s="138"/>
      <c r="AA339" s="138"/>
      <c r="AB339" s="3"/>
      <c r="AC339" s="3"/>
      <c r="AD339" s="3"/>
      <c r="AE339" s="3"/>
      <c r="AF339" s="3"/>
    </row>
    <row r="340" spans="1:32" ht="15">
      <c r="A340" s="424"/>
      <c r="B340" s="424"/>
      <c r="C340" s="281"/>
      <c r="D340" s="3"/>
      <c r="E340" s="281"/>
      <c r="F340" s="3"/>
      <c r="G340" s="372"/>
      <c r="H340" s="3"/>
      <c r="I340" s="134"/>
      <c r="J340" s="3"/>
      <c r="K340" s="281"/>
      <c r="L340" s="3"/>
      <c r="M340" s="3"/>
      <c r="N340" s="3"/>
      <c r="O340" s="205"/>
      <c r="P340" s="418"/>
      <c r="Q340" s="418"/>
      <c r="R340" s="206"/>
      <c r="S340" s="138"/>
      <c r="T340" s="138"/>
      <c r="U340" s="138"/>
      <c r="V340" s="138"/>
      <c r="W340" s="138"/>
      <c r="X340" s="138"/>
      <c r="Y340" s="138"/>
      <c r="Z340" s="138"/>
      <c r="AA340" s="138"/>
      <c r="AB340" s="3"/>
      <c r="AC340" s="3"/>
      <c r="AD340" s="3"/>
      <c r="AE340" s="3"/>
      <c r="AF340" s="3"/>
    </row>
    <row r="341" spans="1:32" ht="15">
      <c r="A341" s="424"/>
      <c r="B341" s="424"/>
      <c r="C341" s="281"/>
      <c r="D341" s="3"/>
      <c r="E341" s="281"/>
      <c r="F341" s="3"/>
      <c r="G341" s="372"/>
      <c r="H341" s="3"/>
      <c r="I341" s="134"/>
      <c r="J341" s="3"/>
      <c r="K341" s="281"/>
      <c r="L341" s="3"/>
      <c r="M341" s="3"/>
      <c r="N341" s="3"/>
      <c r="O341" s="205"/>
      <c r="P341" s="418"/>
      <c r="Q341" s="418"/>
      <c r="R341" s="206"/>
      <c r="S341" s="138"/>
      <c r="T341" s="138"/>
      <c r="U341" s="138"/>
      <c r="V341" s="138"/>
      <c r="W341" s="138"/>
      <c r="X341" s="138"/>
      <c r="Y341" s="138"/>
      <c r="Z341" s="138"/>
      <c r="AA341" s="138"/>
      <c r="AB341" s="3"/>
      <c r="AC341" s="3"/>
      <c r="AD341" s="3"/>
      <c r="AE341" s="3"/>
      <c r="AF341" s="3"/>
    </row>
    <row r="342" spans="1:32" ht="15">
      <c r="A342" s="424"/>
      <c r="B342" s="424"/>
      <c r="C342" s="281"/>
      <c r="D342" s="3"/>
      <c r="E342" s="281"/>
      <c r="F342" s="3"/>
      <c r="G342" s="372"/>
      <c r="H342" s="3"/>
      <c r="I342" s="134"/>
      <c r="J342" s="3"/>
      <c r="K342" s="281"/>
      <c r="L342" s="3"/>
      <c r="M342" s="3"/>
      <c r="N342" s="3"/>
      <c r="O342" s="203"/>
      <c r="P342" s="418"/>
      <c r="Q342" s="418"/>
      <c r="R342" s="206"/>
      <c r="S342" s="138"/>
      <c r="T342" s="138"/>
      <c r="U342" s="138"/>
      <c r="V342" s="138"/>
      <c r="W342" s="138"/>
      <c r="X342" s="138"/>
      <c r="Y342" s="138"/>
      <c r="Z342" s="138"/>
      <c r="AA342" s="138"/>
      <c r="AB342" s="3"/>
      <c r="AC342" s="3"/>
      <c r="AD342" s="3"/>
      <c r="AE342" s="3"/>
      <c r="AF342" s="3"/>
    </row>
    <row r="343" spans="1:32" ht="15">
      <c r="A343" s="424"/>
      <c r="B343" s="424"/>
      <c r="C343" s="281"/>
      <c r="D343" s="3"/>
      <c r="E343" s="281"/>
      <c r="F343" s="3"/>
      <c r="G343" s="372"/>
      <c r="H343" s="3"/>
      <c r="I343" s="3"/>
      <c r="J343" s="3"/>
      <c r="K343" s="281"/>
      <c r="L343" s="3"/>
      <c r="M343" s="3"/>
      <c r="N343" s="3"/>
      <c r="O343" s="203"/>
      <c r="P343" s="418"/>
      <c r="Q343" s="418"/>
      <c r="R343" s="206"/>
      <c r="S343" s="198"/>
      <c r="T343" s="138"/>
      <c r="U343" s="138"/>
      <c r="V343" s="138"/>
      <c r="W343" s="138"/>
      <c r="X343" s="138"/>
      <c r="Y343" s="138"/>
      <c r="Z343" s="138"/>
      <c r="AA343" s="138"/>
      <c r="AB343" s="3"/>
      <c r="AC343" s="3"/>
      <c r="AD343" s="3"/>
      <c r="AE343" s="3"/>
      <c r="AF343" s="3"/>
    </row>
    <row r="344" spans="1:32" ht="15">
      <c r="A344" s="424"/>
      <c r="B344" s="424"/>
      <c r="C344" s="281"/>
      <c r="D344" s="3"/>
      <c r="E344" s="281"/>
      <c r="F344" s="115"/>
      <c r="G344" s="372"/>
      <c r="H344" s="115"/>
      <c r="I344" s="115"/>
      <c r="J344" s="115"/>
      <c r="K344" s="281"/>
      <c r="L344" s="3"/>
      <c r="M344" s="3"/>
      <c r="N344" s="3"/>
      <c r="O344" s="203"/>
      <c r="P344" s="206"/>
      <c r="Q344" s="206"/>
      <c r="R344" s="206"/>
      <c r="S344" s="198"/>
      <c r="T344" s="138"/>
      <c r="U344" s="138"/>
      <c r="V344" s="138"/>
      <c r="W344" s="138"/>
      <c r="X344" s="138"/>
      <c r="Y344" s="138"/>
      <c r="Z344" s="138"/>
      <c r="AA344" s="138"/>
      <c r="AB344" s="3"/>
      <c r="AC344" s="3"/>
      <c r="AD344" s="3"/>
      <c r="AE344" s="3"/>
      <c r="AF344" s="3"/>
    </row>
    <row r="345" spans="1:32" ht="15">
      <c r="A345" s="424"/>
      <c r="B345" s="424"/>
      <c r="C345" s="281"/>
      <c r="D345" s="3"/>
      <c r="E345" s="281"/>
      <c r="F345" s="115"/>
      <c r="G345" s="372"/>
      <c r="H345" s="115"/>
      <c r="I345" s="115"/>
      <c r="J345" s="115"/>
      <c r="K345" s="281"/>
      <c r="L345" s="3"/>
      <c r="M345" s="3"/>
      <c r="N345" s="3"/>
      <c r="O345" s="203"/>
      <c r="P345" s="206"/>
      <c r="Q345" s="20"/>
      <c r="R345" s="206"/>
      <c r="S345" s="198"/>
      <c r="T345" s="138"/>
      <c r="U345" s="138"/>
      <c r="V345" s="138"/>
      <c r="W345" s="138"/>
      <c r="X345" s="138"/>
      <c r="Y345" s="138"/>
      <c r="Z345" s="138"/>
      <c r="AA345" s="138"/>
      <c r="AB345" s="3"/>
      <c r="AC345" s="3"/>
      <c r="AD345" s="3"/>
      <c r="AE345" s="3"/>
      <c r="AF345" s="3"/>
    </row>
    <row r="346" spans="1:32" ht="15">
      <c r="A346" s="424"/>
      <c r="B346" s="424"/>
      <c r="C346" s="281"/>
      <c r="D346" s="3"/>
      <c r="E346" s="281"/>
      <c r="F346" s="115"/>
      <c r="G346" s="372"/>
      <c r="H346" s="115"/>
      <c r="I346" s="115"/>
      <c r="J346" s="115"/>
      <c r="K346" s="281"/>
      <c r="L346" s="3"/>
      <c r="M346" s="3"/>
      <c r="N346" s="3"/>
      <c r="O346" s="138"/>
      <c r="P346" s="138"/>
      <c r="Q346" s="138"/>
      <c r="R346" s="138"/>
      <c r="S346" s="138"/>
      <c r="T346" s="138"/>
      <c r="U346" s="138"/>
      <c r="V346" s="138"/>
      <c r="W346" s="138"/>
      <c r="X346" s="138"/>
      <c r="Y346" s="138"/>
      <c r="Z346" s="138"/>
      <c r="AA346" s="138"/>
      <c r="AB346" s="3"/>
      <c r="AC346" s="3"/>
      <c r="AD346" s="3"/>
      <c r="AE346" s="3"/>
      <c r="AF346" s="3"/>
    </row>
    <row r="347" spans="1:32" ht="15">
      <c r="A347" s="424"/>
      <c r="B347" s="424"/>
      <c r="C347" s="281"/>
      <c r="D347" s="3"/>
      <c r="E347" s="281"/>
      <c r="F347" s="115"/>
      <c r="G347" s="372"/>
      <c r="H347" s="115"/>
      <c r="I347" s="115"/>
      <c r="J347" s="115"/>
      <c r="K347" s="281"/>
      <c r="L347" s="3"/>
      <c r="M347" s="3"/>
      <c r="N347" s="3"/>
      <c r="O347" s="138"/>
      <c r="P347" s="138"/>
      <c r="Q347" s="138"/>
      <c r="R347" s="138"/>
      <c r="S347" s="138"/>
      <c r="T347" s="138"/>
      <c r="U347" s="138"/>
      <c r="V347" s="138"/>
      <c r="W347" s="138"/>
      <c r="X347" s="138"/>
      <c r="Y347" s="138"/>
      <c r="Z347" s="138"/>
      <c r="AA347" s="138"/>
      <c r="AB347" s="3"/>
      <c r="AC347" s="3"/>
      <c r="AD347" s="3"/>
      <c r="AE347" s="3"/>
      <c r="AF347" s="3"/>
    </row>
    <row r="348" spans="1:32" ht="15">
      <c r="A348" s="424"/>
      <c r="B348" s="424"/>
      <c r="C348" s="281"/>
      <c r="D348" s="3"/>
      <c r="E348" s="281"/>
      <c r="F348" s="115"/>
      <c r="G348" s="372"/>
      <c r="H348" s="115"/>
      <c r="I348" s="115"/>
      <c r="J348" s="115"/>
      <c r="K348" s="281"/>
      <c r="L348" s="3"/>
      <c r="M348" s="3"/>
      <c r="N348" s="3"/>
      <c r="O348" s="203"/>
      <c r="P348" s="138"/>
      <c r="Q348" s="138"/>
      <c r="R348" s="138"/>
      <c r="S348" s="138"/>
      <c r="T348" s="138"/>
      <c r="U348" s="138"/>
      <c r="V348" s="182"/>
      <c r="W348" s="182"/>
      <c r="X348" s="138"/>
      <c r="Y348" s="138"/>
      <c r="Z348" s="138"/>
      <c r="AA348" s="138"/>
      <c r="AB348" s="3"/>
      <c r="AC348" s="3"/>
      <c r="AD348" s="3"/>
      <c r="AE348" s="3"/>
      <c r="AF348" s="3"/>
    </row>
    <row r="349" spans="1:32" ht="15">
      <c r="A349" s="424"/>
      <c r="B349" s="424"/>
      <c r="C349" s="281"/>
      <c r="D349" s="3"/>
      <c r="E349" s="281"/>
      <c r="F349" s="115"/>
      <c r="G349" s="372"/>
      <c r="H349" s="115"/>
      <c r="I349" s="115"/>
      <c r="J349" s="115"/>
      <c r="K349" s="281"/>
      <c r="L349" s="3"/>
      <c r="M349" s="3"/>
      <c r="N349" s="3"/>
      <c r="O349" s="203"/>
      <c r="P349" s="138"/>
      <c r="Q349" s="138"/>
      <c r="R349" s="138"/>
      <c r="S349" s="138"/>
      <c r="T349" s="138"/>
      <c r="U349" s="138"/>
      <c r="V349" s="182"/>
      <c r="W349" s="182"/>
      <c r="X349" s="138"/>
      <c r="Y349" s="138"/>
      <c r="Z349" s="138"/>
      <c r="AA349" s="138"/>
      <c r="AB349" s="3"/>
      <c r="AC349" s="3"/>
      <c r="AD349" s="3"/>
      <c r="AE349" s="3"/>
      <c r="AF349" s="3"/>
    </row>
    <row r="350" spans="1:32" ht="15">
      <c r="A350" s="424"/>
      <c r="B350" s="424"/>
      <c r="C350" s="281"/>
      <c r="D350" s="3"/>
      <c r="E350" s="281"/>
      <c r="F350" s="3"/>
      <c r="G350" s="372"/>
      <c r="H350" s="3"/>
      <c r="I350" s="3"/>
      <c r="J350" s="3"/>
      <c r="K350" s="281"/>
      <c r="L350" s="3"/>
      <c r="M350" s="3"/>
      <c r="N350" s="3"/>
      <c r="O350" s="203"/>
      <c r="P350" s="138"/>
      <c r="Q350" s="138"/>
      <c r="R350" s="138"/>
      <c r="S350" s="138"/>
      <c r="T350" s="138"/>
      <c r="U350" s="138"/>
      <c r="V350" s="138"/>
      <c r="W350" s="138"/>
      <c r="X350" s="138"/>
      <c r="Y350" s="138"/>
      <c r="Z350" s="138"/>
      <c r="AA350" s="138"/>
      <c r="AB350" s="3"/>
      <c r="AC350" s="3"/>
      <c r="AD350" s="3"/>
      <c r="AE350" s="3"/>
      <c r="AF350" s="3"/>
    </row>
    <row r="351" spans="1:32" ht="15">
      <c r="A351" s="424"/>
      <c r="B351" s="424"/>
      <c r="C351" s="281"/>
      <c r="D351" s="3"/>
      <c r="E351" s="281"/>
      <c r="F351" s="3"/>
      <c r="G351" s="372"/>
      <c r="H351" s="3"/>
      <c r="I351" s="3"/>
      <c r="J351" s="3"/>
      <c r="K351" s="281"/>
      <c r="L351" s="3"/>
      <c r="M351" s="3"/>
      <c r="N351" s="3"/>
      <c r="O351" s="203"/>
      <c r="P351" s="138"/>
      <c r="Q351" s="138"/>
      <c r="R351" s="138"/>
      <c r="S351" s="138"/>
      <c r="T351" s="138"/>
      <c r="U351" s="138"/>
      <c r="V351" s="138"/>
      <c r="W351" s="138"/>
      <c r="X351" s="138"/>
      <c r="Y351" s="138"/>
      <c r="Z351" s="138"/>
      <c r="AA351" s="138"/>
      <c r="AB351" s="3"/>
      <c r="AC351" s="3"/>
      <c r="AD351" s="3"/>
      <c r="AE351" s="3"/>
      <c r="AF351" s="3"/>
    </row>
    <row r="352" spans="1:32" ht="15">
      <c r="A352" s="424"/>
      <c r="B352" s="424"/>
      <c r="C352" s="281"/>
      <c r="D352" s="3"/>
      <c r="E352" s="281"/>
      <c r="F352" s="3"/>
      <c r="G352" s="372"/>
      <c r="H352" s="3"/>
      <c r="I352" s="3"/>
      <c r="J352" s="3"/>
      <c r="K352" s="281"/>
      <c r="L352" s="3"/>
      <c r="M352" s="3"/>
      <c r="N352" s="3"/>
      <c r="O352" s="203"/>
      <c r="P352" s="138"/>
      <c r="Q352" s="138"/>
      <c r="R352" s="138"/>
      <c r="S352" s="138"/>
      <c r="T352" s="138"/>
      <c r="U352" s="138"/>
      <c r="V352" s="138"/>
      <c r="W352" s="138"/>
      <c r="X352" s="138"/>
      <c r="Y352" s="138"/>
      <c r="Z352" s="138"/>
      <c r="AA352" s="138"/>
      <c r="AB352" s="3"/>
      <c r="AC352" s="3"/>
      <c r="AD352" s="3"/>
      <c r="AE352" s="3"/>
      <c r="AF352" s="3"/>
    </row>
    <row r="353" spans="1:32" ht="15">
      <c r="A353" s="424"/>
      <c r="B353" s="424"/>
      <c r="C353" s="281"/>
      <c r="D353" s="3"/>
      <c r="E353" s="281"/>
      <c r="F353" s="3"/>
      <c r="G353" s="372"/>
      <c r="H353" s="3"/>
      <c r="I353" s="3"/>
      <c r="J353" s="3"/>
      <c r="K353" s="281"/>
      <c r="L353" s="3"/>
      <c r="M353" s="3"/>
      <c r="N353" s="3"/>
      <c r="O353" s="203"/>
      <c r="P353" s="138"/>
      <c r="Q353" s="138"/>
      <c r="R353" s="138"/>
      <c r="S353" s="138"/>
      <c r="T353" s="138"/>
      <c r="U353" s="138"/>
      <c r="V353" s="138"/>
      <c r="W353" s="138"/>
      <c r="X353" s="138"/>
      <c r="Y353" s="138"/>
      <c r="Z353" s="138"/>
      <c r="AA353" s="138"/>
      <c r="AB353" s="3"/>
      <c r="AC353" s="3"/>
      <c r="AD353" s="3"/>
      <c r="AE353" s="3"/>
      <c r="AF353" s="3"/>
    </row>
    <row r="354" spans="1:32" ht="15">
      <c r="A354" s="424"/>
      <c r="B354" s="424"/>
      <c r="C354" s="281"/>
      <c r="D354" s="3"/>
      <c r="E354" s="281"/>
      <c r="F354" s="3"/>
      <c r="G354" s="372"/>
      <c r="H354" s="3"/>
      <c r="I354" s="3"/>
      <c r="J354" s="3"/>
      <c r="K354" s="281"/>
      <c r="L354" s="3"/>
      <c r="M354" s="3"/>
      <c r="N354" s="3"/>
      <c r="O354" s="203"/>
      <c r="P354" s="138"/>
      <c r="Q354" s="138"/>
      <c r="R354" s="138"/>
      <c r="S354" s="138"/>
      <c r="T354" s="138"/>
      <c r="U354" s="138"/>
      <c r="V354" s="138"/>
      <c r="W354" s="138"/>
      <c r="X354" s="138"/>
      <c r="Y354" s="138"/>
      <c r="Z354" s="138"/>
      <c r="AA354" s="138"/>
      <c r="AB354" s="3"/>
      <c r="AC354" s="3"/>
      <c r="AD354" s="3"/>
      <c r="AE354" s="3"/>
      <c r="AF354" s="3"/>
    </row>
    <row r="355" spans="1:32" ht="15">
      <c r="A355" s="424"/>
      <c r="B355" s="424"/>
      <c r="C355" s="281"/>
      <c r="D355" s="3"/>
      <c r="E355" s="281"/>
      <c r="F355" s="3"/>
      <c r="G355" s="372"/>
      <c r="H355" s="3"/>
      <c r="I355" s="3"/>
      <c r="J355" s="3"/>
      <c r="K355" s="281"/>
      <c r="L355" s="3"/>
      <c r="M355" s="3"/>
      <c r="N355" s="3"/>
      <c r="O355" s="203"/>
      <c r="P355" s="138"/>
      <c r="Q355" s="138"/>
      <c r="R355" s="138"/>
      <c r="S355" s="138"/>
      <c r="T355" s="138"/>
      <c r="U355" s="138"/>
      <c r="V355" s="138"/>
      <c r="W355" s="138"/>
      <c r="X355" s="138"/>
      <c r="Y355" s="138"/>
      <c r="Z355" s="138"/>
      <c r="AA355" s="138"/>
      <c r="AB355" s="3"/>
      <c r="AC355" s="3"/>
      <c r="AD355" s="3"/>
      <c r="AE355" s="3"/>
      <c r="AF355" s="3"/>
    </row>
    <row r="356" spans="1:32" ht="15">
      <c r="A356" s="424"/>
      <c r="B356" s="424"/>
      <c r="C356" s="281"/>
      <c r="D356" s="3"/>
      <c r="E356" s="281"/>
      <c r="F356" s="3"/>
      <c r="G356" s="372"/>
      <c r="H356" s="3"/>
      <c r="I356" s="3"/>
      <c r="J356" s="3"/>
      <c r="K356" s="281"/>
      <c r="L356" s="3"/>
      <c r="M356" s="3"/>
      <c r="N356" s="3"/>
      <c r="O356" s="203"/>
      <c r="P356" s="138"/>
      <c r="Q356" s="138"/>
      <c r="R356" s="138"/>
      <c r="S356" s="138"/>
      <c r="T356" s="138"/>
      <c r="U356" s="138"/>
      <c r="V356" s="138"/>
      <c r="W356" s="138"/>
      <c r="X356" s="138"/>
      <c r="Y356" s="138"/>
      <c r="Z356" s="138"/>
      <c r="AA356" s="138"/>
      <c r="AB356" s="3"/>
      <c r="AC356" s="3"/>
      <c r="AD356" s="3"/>
      <c r="AE356" s="3"/>
      <c r="AF356" s="3"/>
    </row>
    <row r="357" spans="1:32" ht="15">
      <c r="A357" s="424"/>
      <c r="B357" s="424"/>
      <c r="C357" s="281"/>
      <c r="D357" s="3"/>
      <c r="E357" s="281"/>
      <c r="F357" s="3"/>
      <c r="G357" s="372"/>
      <c r="H357" s="3"/>
      <c r="I357" s="3"/>
      <c r="J357" s="3"/>
      <c r="K357" s="281"/>
      <c r="L357" s="3"/>
      <c r="M357" s="3"/>
      <c r="N357" s="3"/>
      <c r="O357" s="203"/>
      <c r="P357" s="138"/>
      <c r="Q357" s="138"/>
      <c r="R357" s="138"/>
      <c r="S357" s="138"/>
      <c r="T357" s="138"/>
      <c r="U357" s="138"/>
      <c r="V357" s="138"/>
      <c r="W357" s="138"/>
      <c r="X357" s="138"/>
      <c r="Y357" s="138"/>
      <c r="Z357" s="138"/>
      <c r="AA357" s="138"/>
      <c r="AB357" s="3"/>
      <c r="AC357" s="3"/>
      <c r="AD357" s="3"/>
      <c r="AE357" s="3"/>
      <c r="AF357" s="3"/>
    </row>
    <row r="358" spans="1:32" ht="15">
      <c r="A358" s="424"/>
      <c r="B358" s="424"/>
      <c r="C358" s="281"/>
      <c r="D358" s="3"/>
      <c r="E358" s="281"/>
      <c r="F358" s="3"/>
      <c r="G358" s="372"/>
      <c r="H358" s="3"/>
      <c r="I358" s="3"/>
      <c r="J358" s="3"/>
      <c r="K358" s="281"/>
      <c r="L358" s="3"/>
      <c r="M358" s="3"/>
      <c r="N358" s="3"/>
      <c r="O358" s="203"/>
      <c r="P358" s="138"/>
      <c r="Q358" s="138"/>
      <c r="R358" s="138"/>
      <c r="S358" s="138"/>
      <c r="T358" s="138"/>
      <c r="U358" s="138"/>
      <c r="V358" s="138"/>
      <c r="W358" s="138"/>
      <c r="X358" s="138"/>
      <c r="Y358" s="138"/>
      <c r="Z358" s="138"/>
      <c r="AA358" s="138"/>
      <c r="AB358" s="3"/>
      <c r="AC358" s="3"/>
      <c r="AD358" s="3"/>
      <c r="AE358" s="3"/>
      <c r="AF358" s="3"/>
    </row>
    <row r="359" spans="1:32" ht="15">
      <c r="A359" s="424"/>
      <c r="B359" s="424"/>
      <c r="C359" s="281"/>
      <c r="D359" s="3"/>
      <c r="E359" s="281"/>
      <c r="F359" s="3"/>
      <c r="G359" s="372"/>
      <c r="H359" s="3"/>
      <c r="I359" s="3"/>
      <c r="J359" s="3"/>
      <c r="K359" s="281"/>
      <c r="L359" s="3"/>
      <c r="M359" s="3"/>
      <c r="N359" s="3"/>
      <c r="O359" s="203"/>
      <c r="P359" s="138"/>
      <c r="Q359" s="138"/>
      <c r="R359" s="138"/>
      <c r="S359" s="138"/>
      <c r="T359" s="138"/>
      <c r="U359" s="138"/>
      <c r="V359" s="138"/>
      <c r="W359" s="138"/>
      <c r="X359" s="138"/>
      <c r="Y359" s="138"/>
      <c r="Z359" s="138"/>
      <c r="AA359" s="138"/>
      <c r="AB359" s="3"/>
      <c r="AC359" s="3"/>
      <c r="AD359" s="3"/>
      <c r="AE359" s="3"/>
      <c r="AF359" s="3"/>
    </row>
    <row r="360" spans="1:32" ht="15">
      <c r="A360" s="424"/>
      <c r="B360" s="424"/>
      <c r="C360" s="281"/>
      <c r="D360" s="3"/>
      <c r="E360" s="281"/>
      <c r="F360" s="3"/>
      <c r="G360" s="372"/>
      <c r="H360" s="3"/>
      <c r="I360" s="3"/>
      <c r="J360" s="3"/>
      <c r="K360" s="281"/>
      <c r="L360" s="3"/>
      <c r="M360" s="3"/>
      <c r="N360" s="3"/>
      <c r="O360" s="138"/>
      <c r="P360" s="138"/>
      <c r="Q360" s="138"/>
      <c r="R360" s="138"/>
      <c r="S360" s="138"/>
      <c r="T360" s="138"/>
      <c r="U360" s="138"/>
      <c r="V360" s="138"/>
      <c r="W360" s="138"/>
      <c r="X360" s="138"/>
      <c r="Y360" s="138"/>
      <c r="Z360" s="138"/>
      <c r="AA360" s="138"/>
      <c r="AB360" s="3"/>
      <c r="AC360" s="3"/>
      <c r="AD360" s="3"/>
      <c r="AE360" s="3"/>
      <c r="AF360" s="3"/>
    </row>
    <row r="361" spans="1:32" ht="15">
      <c r="A361" s="424"/>
      <c r="B361" s="424"/>
      <c r="C361" s="281"/>
      <c r="D361" s="3"/>
      <c r="E361" s="281"/>
      <c r="F361" s="3"/>
      <c r="G361" s="372"/>
      <c r="H361" s="3"/>
      <c r="I361" s="3"/>
      <c r="J361" s="3"/>
      <c r="K361" s="281"/>
      <c r="L361" s="3"/>
      <c r="M361" s="3"/>
      <c r="N361" s="3"/>
      <c r="O361" s="138"/>
      <c r="P361" s="138"/>
      <c r="Q361" s="138"/>
      <c r="R361" s="138"/>
      <c r="S361" s="138"/>
      <c r="T361" s="138"/>
      <c r="U361" s="138"/>
      <c r="V361" s="138"/>
      <c r="W361" s="138"/>
      <c r="X361" s="138"/>
      <c r="Y361" s="138"/>
      <c r="Z361" s="138"/>
      <c r="AA361" s="138"/>
      <c r="AB361" s="3"/>
      <c r="AC361" s="3"/>
      <c r="AD361" s="3"/>
      <c r="AE361" s="3"/>
      <c r="AF361" s="3"/>
    </row>
    <row r="362" spans="1:32" ht="15.75">
      <c r="A362" s="424"/>
      <c r="B362" s="424"/>
      <c r="C362" s="281"/>
      <c r="D362" s="3"/>
      <c r="E362" s="281"/>
      <c r="F362" s="3"/>
      <c r="G362" s="372"/>
      <c r="H362" s="3"/>
      <c r="I362" s="3"/>
      <c r="J362" s="3"/>
      <c r="K362" s="281"/>
      <c r="L362" s="3"/>
      <c r="M362" s="3"/>
      <c r="N362" s="3"/>
      <c r="O362" s="138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8"/>
      <c r="AA362" s="138"/>
      <c r="AB362" s="3"/>
      <c r="AC362" s="3"/>
      <c r="AD362" s="3"/>
      <c r="AE362" s="3"/>
      <c r="AF362" s="3"/>
    </row>
    <row r="363" spans="1:32" ht="15">
      <c r="A363" s="424"/>
      <c r="B363" s="424"/>
      <c r="C363" s="281"/>
      <c r="D363" s="3"/>
      <c r="E363" s="281"/>
      <c r="F363" s="3"/>
      <c r="G363" s="372"/>
      <c r="H363" s="3"/>
      <c r="I363" s="3"/>
      <c r="J363" s="3"/>
      <c r="K363" s="281"/>
      <c r="L363" s="3"/>
      <c r="M363" s="3"/>
      <c r="N363" s="3"/>
      <c r="O363" s="138"/>
      <c r="P363" s="138"/>
      <c r="Q363" s="138"/>
      <c r="R363" s="138"/>
      <c r="S363" s="138"/>
      <c r="T363" s="138"/>
      <c r="U363" s="138"/>
      <c r="V363" s="138"/>
      <c r="W363" s="138"/>
      <c r="X363" s="138"/>
      <c r="Y363" s="138"/>
      <c r="Z363" s="138"/>
      <c r="AA363" s="138"/>
      <c r="AB363" s="3"/>
      <c r="AC363" s="3"/>
      <c r="AD363" s="3"/>
      <c r="AE363" s="3"/>
      <c r="AF363" s="3"/>
    </row>
    <row r="364" spans="1:32" ht="15">
      <c r="A364" s="424"/>
      <c r="B364" s="424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182"/>
      <c r="P364" s="138"/>
      <c r="Q364" s="182"/>
      <c r="R364" s="138"/>
      <c r="S364" s="138"/>
      <c r="T364" s="138"/>
      <c r="U364" s="138"/>
      <c r="V364" s="138"/>
      <c r="W364" s="138"/>
      <c r="X364" s="138"/>
      <c r="Y364" s="138"/>
      <c r="Z364" s="138"/>
      <c r="AA364" s="138"/>
      <c r="AB364" s="3"/>
      <c r="AC364" s="3"/>
      <c r="AD364" s="3"/>
      <c r="AE364" s="3"/>
      <c r="AF364" s="3"/>
    </row>
    <row r="365" spans="1:32" ht="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138"/>
      <c r="P365" s="138"/>
      <c r="Q365" s="138"/>
      <c r="R365" s="138"/>
      <c r="S365" s="138"/>
      <c r="T365" s="138"/>
      <c r="U365" s="138"/>
      <c r="V365" s="138"/>
      <c r="W365" s="138"/>
      <c r="X365" s="138"/>
      <c r="Y365" s="138"/>
      <c r="Z365" s="138"/>
      <c r="AA365" s="138"/>
      <c r="AB365" s="3"/>
      <c r="AC365" s="3"/>
      <c r="AD365" s="3"/>
      <c r="AE365" s="3"/>
      <c r="AF365" s="3"/>
    </row>
    <row r="366" spans="1:32" ht="1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138"/>
      <c r="P366" s="138"/>
      <c r="Q366" s="138"/>
      <c r="R366" s="138"/>
      <c r="S366" s="138"/>
      <c r="T366" s="138"/>
      <c r="U366" s="138"/>
      <c r="V366" s="138"/>
      <c r="W366" s="138"/>
      <c r="X366" s="138"/>
      <c r="Y366" s="138"/>
      <c r="Z366" s="138"/>
      <c r="AA366" s="138"/>
      <c r="AB366" s="3"/>
      <c r="AC366" s="3"/>
      <c r="AD366" s="3"/>
      <c r="AE366" s="3"/>
      <c r="AF366" s="3"/>
    </row>
    <row r="367" spans="1:32" ht="15">
      <c r="A367" s="132"/>
      <c r="B367" s="133"/>
      <c r="C367" s="134"/>
      <c r="D367" s="134"/>
      <c r="E367" s="134"/>
      <c r="F367" s="134"/>
      <c r="G367" s="134"/>
      <c r="H367" s="134"/>
      <c r="I367" s="134"/>
      <c r="J367" s="134"/>
      <c r="K367" s="134"/>
      <c r="L367" s="134"/>
      <c r="M367" s="115"/>
      <c r="N367" s="115"/>
      <c r="O367" s="138"/>
      <c r="P367" s="138"/>
      <c r="Q367" s="138"/>
      <c r="R367" s="138"/>
      <c r="S367" s="138"/>
      <c r="T367" s="138"/>
      <c r="U367" s="138"/>
      <c r="V367" s="138"/>
      <c r="W367" s="138"/>
      <c r="X367" s="138"/>
      <c r="Y367" s="138"/>
      <c r="Z367" s="138"/>
      <c r="AA367" s="138"/>
      <c r="AB367" s="3"/>
      <c r="AC367" s="3"/>
      <c r="AD367" s="3"/>
      <c r="AE367" s="3"/>
      <c r="AF367" s="3"/>
    </row>
    <row r="368" spans="1:32" ht="15">
      <c r="A368" s="133"/>
      <c r="B368" s="133"/>
      <c r="C368" s="72"/>
      <c r="D368" s="3"/>
      <c r="E368" s="3"/>
      <c r="F368" s="3"/>
      <c r="G368" s="134"/>
      <c r="H368" s="134"/>
      <c r="I368" s="134"/>
      <c r="J368" s="134"/>
      <c r="K368" s="134"/>
      <c r="L368" s="134"/>
      <c r="M368" s="115"/>
      <c r="N368" s="115"/>
      <c r="O368" s="417"/>
      <c r="P368" s="417"/>
      <c r="Q368" s="138"/>
      <c r="R368" s="182"/>
      <c r="S368" s="417"/>
      <c r="T368" s="417"/>
      <c r="U368" s="138"/>
      <c r="V368" s="138"/>
      <c r="W368" s="138"/>
      <c r="X368" s="138"/>
      <c r="Y368" s="138"/>
      <c r="Z368" s="138"/>
      <c r="AA368" s="138"/>
      <c r="AB368" s="3"/>
      <c r="AC368" s="3"/>
      <c r="AD368" s="3"/>
      <c r="AE368" s="3"/>
      <c r="AF368" s="3"/>
    </row>
    <row r="369" spans="1:32" ht="1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417"/>
      <c r="P369" s="417"/>
      <c r="Q369" s="138"/>
      <c r="R369" s="182"/>
      <c r="S369" s="417"/>
      <c r="T369" s="417"/>
      <c r="U369" s="138"/>
      <c r="V369" s="138"/>
      <c r="W369" s="138"/>
      <c r="X369" s="138"/>
      <c r="Y369" s="138"/>
      <c r="Z369" s="138"/>
      <c r="AA369" s="138"/>
      <c r="AB369" s="3"/>
      <c r="AC369" s="3"/>
      <c r="AD369" s="3"/>
      <c r="AE369" s="3"/>
      <c r="AF369" s="3"/>
    </row>
    <row r="370" spans="1:32" ht="1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417"/>
      <c r="P370" s="417"/>
      <c r="Q370" s="138"/>
      <c r="R370" s="182"/>
      <c r="S370" s="417"/>
      <c r="T370" s="417"/>
      <c r="U370" s="138"/>
      <c r="V370" s="138"/>
      <c r="W370" s="138"/>
      <c r="X370" s="138"/>
      <c r="Y370" s="138"/>
      <c r="Z370" s="138"/>
      <c r="AA370" s="138"/>
      <c r="AB370" s="3"/>
      <c r="AC370" s="3"/>
      <c r="AD370" s="3"/>
      <c r="AE370" s="3"/>
      <c r="AF370" s="3"/>
    </row>
    <row r="371" spans="1:32" ht="15">
      <c r="A371" s="459"/>
      <c r="B371" s="477"/>
      <c r="C371" s="478"/>
      <c r="D371" s="478"/>
      <c r="E371" s="478"/>
      <c r="F371" s="478"/>
      <c r="G371" s="478"/>
      <c r="H371" s="478"/>
      <c r="I371" s="478"/>
      <c r="J371" s="478"/>
      <c r="K371" s="478"/>
      <c r="L371" s="478"/>
      <c r="M371" s="479"/>
      <c r="N371" s="479"/>
      <c r="O371" s="417"/>
      <c r="P371" s="417"/>
      <c r="Q371" s="138"/>
      <c r="R371" s="182"/>
      <c r="S371" s="417"/>
      <c r="T371" s="417"/>
      <c r="U371" s="138"/>
      <c r="V371" s="138"/>
      <c r="W371" s="138"/>
      <c r="X371" s="138"/>
      <c r="Y371" s="138"/>
      <c r="Z371" s="138"/>
      <c r="AA371" s="138"/>
      <c r="AB371" s="3"/>
      <c r="AC371" s="3"/>
      <c r="AD371" s="3"/>
      <c r="AE371" s="3"/>
      <c r="AF371" s="3"/>
    </row>
    <row r="372" spans="1:32" ht="15">
      <c r="A372" s="477"/>
      <c r="B372" s="477"/>
      <c r="C372" s="83"/>
      <c r="D372" s="14"/>
      <c r="E372" s="14"/>
      <c r="F372" s="14"/>
      <c r="G372" s="478"/>
      <c r="H372" s="478"/>
      <c r="I372" s="478"/>
      <c r="J372" s="478"/>
      <c r="K372" s="478"/>
      <c r="L372" s="478"/>
      <c r="M372" s="479"/>
      <c r="N372" s="479"/>
      <c r="O372" s="417"/>
      <c r="P372" s="417"/>
      <c r="Q372" s="138"/>
      <c r="R372" s="182"/>
      <c r="S372" s="417"/>
      <c r="T372" s="417"/>
      <c r="U372" s="138"/>
      <c r="V372" s="138"/>
      <c r="W372" s="138"/>
      <c r="X372" s="138"/>
      <c r="Y372" s="138"/>
      <c r="Z372" s="138"/>
      <c r="AA372" s="138"/>
      <c r="AB372" s="3"/>
      <c r="AC372" s="3"/>
      <c r="AD372" s="3"/>
      <c r="AE372" s="3"/>
      <c r="AF372" s="3"/>
    </row>
    <row r="373" spans="1:32" ht="15">
      <c r="A373" s="478"/>
      <c r="B373" s="478"/>
      <c r="C373" s="281"/>
      <c r="D373" s="3"/>
      <c r="E373" s="281"/>
      <c r="F373" s="3"/>
      <c r="G373" s="373"/>
      <c r="H373" s="286"/>
      <c r="I373" s="374"/>
      <c r="J373" s="3"/>
      <c r="K373" s="3"/>
      <c r="L373" s="3"/>
      <c r="M373" s="3"/>
      <c r="N373" s="287"/>
      <c r="O373" s="417"/>
      <c r="P373" s="417"/>
      <c r="Q373" s="138"/>
      <c r="R373" s="182"/>
      <c r="S373" s="417"/>
      <c r="T373" s="417"/>
      <c r="U373" s="138"/>
      <c r="V373" s="138"/>
      <c r="W373" s="138"/>
      <c r="X373" s="138"/>
      <c r="Y373" s="138"/>
      <c r="Z373" s="138"/>
      <c r="AA373" s="138"/>
      <c r="AB373" s="3"/>
      <c r="AC373" s="3"/>
      <c r="AD373" s="3"/>
      <c r="AE373" s="3"/>
      <c r="AF373" s="3"/>
    </row>
    <row r="374" spans="1:32" ht="15">
      <c r="A374" s="478"/>
      <c r="B374" s="478"/>
      <c r="C374" s="281"/>
      <c r="D374" s="3"/>
      <c r="E374" s="281"/>
      <c r="F374" s="3"/>
      <c r="G374" s="374"/>
      <c r="H374" s="3"/>
      <c r="I374" s="374"/>
      <c r="J374" s="3"/>
      <c r="K374" s="3"/>
      <c r="L374" s="3"/>
      <c r="M374" s="3"/>
      <c r="N374" s="287"/>
      <c r="O374" s="417"/>
      <c r="P374" s="417"/>
      <c r="Q374" s="138"/>
      <c r="R374" s="182"/>
      <c r="S374" s="417"/>
      <c r="T374" s="417"/>
      <c r="U374" s="138"/>
      <c r="V374" s="138"/>
      <c r="W374" s="138"/>
      <c r="X374" s="138"/>
      <c r="Y374" s="138"/>
      <c r="Z374" s="138"/>
      <c r="AA374" s="138"/>
      <c r="AB374" s="3"/>
      <c r="AC374" s="3"/>
      <c r="AD374" s="3"/>
      <c r="AE374" s="3"/>
      <c r="AF374" s="3"/>
    </row>
    <row r="375" spans="1:32" ht="15">
      <c r="A375" s="478"/>
      <c r="B375" s="478"/>
      <c r="C375" s="281"/>
      <c r="D375" s="3"/>
      <c r="E375" s="281"/>
      <c r="F375" s="3"/>
      <c r="G375" s="374"/>
      <c r="H375" s="3"/>
      <c r="I375" s="374"/>
      <c r="J375" s="3"/>
      <c r="K375" s="3"/>
      <c r="L375" s="3"/>
      <c r="M375" s="3"/>
      <c r="N375" s="287"/>
      <c r="O375" s="417"/>
      <c r="P375" s="417"/>
      <c r="Q375" s="138"/>
      <c r="R375" s="138"/>
      <c r="S375" s="417"/>
      <c r="T375" s="417"/>
      <c r="U375" s="138"/>
      <c r="V375" s="138"/>
      <c r="W375" s="138"/>
      <c r="X375" s="138"/>
      <c r="Y375" s="138"/>
      <c r="Z375" s="138"/>
      <c r="AA375" s="138"/>
      <c r="AB375" s="3"/>
      <c r="AC375" s="3"/>
      <c r="AD375" s="3"/>
      <c r="AE375" s="3"/>
      <c r="AF375" s="3"/>
    </row>
    <row r="376" spans="1:32" ht="15">
      <c r="A376" s="478"/>
      <c r="B376" s="478"/>
      <c r="C376" s="281"/>
      <c r="D376" s="3"/>
      <c r="E376" s="281"/>
      <c r="F376" s="3"/>
      <c r="G376" s="374"/>
      <c r="H376" s="3"/>
      <c r="I376" s="374"/>
      <c r="J376" s="3"/>
      <c r="K376" s="3"/>
      <c r="L376" s="3"/>
      <c r="M376" s="3"/>
      <c r="N376" s="287"/>
      <c r="O376" s="138"/>
      <c r="P376" s="138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</row>
    <row r="377" spans="1:32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</row>
    <row r="378" spans="1:32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</row>
    <row r="379" spans="1:32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</row>
    <row r="380" spans="1:32" ht="12.75">
      <c r="A380" s="14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</row>
    <row r="381" spans="1:32" ht="12.75">
      <c r="A381" s="3"/>
      <c r="B381" s="3"/>
      <c r="C381" s="106"/>
      <c r="D381" s="3"/>
      <c r="E381" s="3"/>
      <c r="F381" s="3"/>
      <c r="G381" s="3"/>
      <c r="H381" s="3"/>
      <c r="I381" s="3"/>
      <c r="J381" s="3"/>
      <c r="K381" s="106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</row>
    <row r="382" spans="1:32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</row>
    <row r="383" spans="1:32" ht="12.75">
      <c r="A383" s="14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</row>
    <row r="384" spans="1:32" ht="12.75">
      <c r="A384" s="3"/>
      <c r="B384" s="3"/>
      <c r="C384" s="106"/>
      <c r="D384" s="3"/>
      <c r="E384" s="3"/>
      <c r="F384" s="3"/>
      <c r="G384" s="3"/>
      <c r="H384" s="3"/>
      <c r="I384" s="3"/>
      <c r="J384" s="3"/>
      <c r="K384" s="106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</row>
    <row r="385" spans="1:32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</row>
    <row r="387" spans="1:14" ht="14.25">
      <c r="A387" s="3"/>
      <c r="B387" s="3"/>
      <c r="C387" s="3"/>
      <c r="D387" s="3"/>
      <c r="E387" s="3"/>
      <c r="F387" s="3"/>
      <c r="G387" s="3"/>
      <c r="H387" s="3"/>
      <c r="I387" s="8"/>
      <c r="J387" s="8"/>
      <c r="K387" s="8"/>
      <c r="L387" s="8"/>
      <c r="M387" s="8"/>
      <c r="N387" s="8"/>
    </row>
    <row r="388" spans="1:14" ht="14.25">
      <c r="A388" s="106"/>
      <c r="B388" s="3"/>
      <c r="C388" s="3"/>
      <c r="D388" s="3"/>
      <c r="E388" s="3"/>
      <c r="F388" s="3"/>
      <c r="G388" s="166"/>
      <c r="H388" s="3"/>
      <c r="I388" s="8"/>
      <c r="J388" s="8"/>
      <c r="K388" s="8"/>
      <c r="L388" s="8"/>
      <c r="M388" s="8"/>
      <c r="N388" s="8"/>
    </row>
    <row r="389" spans="1:14" ht="12.75">
      <c r="A389" s="20"/>
      <c r="B389" s="20"/>
      <c r="C389" s="20"/>
      <c r="D389" s="20"/>
      <c r="E389" s="20"/>
      <c r="F389" s="3"/>
      <c r="G389" s="3"/>
      <c r="H389" s="3"/>
      <c r="I389" s="3"/>
      <c r="J389" s="3"/>
      <c r="K389" s="3"/>
      <c r="L389" s="3"/>
      <c r="M389" s="3"/>
      <c r="N389" s="3"/>
    </row>
    <row r="390" spans="1:14" ht="14.25">
      <c r="A390" s="8"/>
      <c r="B390" s="8"/>
      <c r="C390" s="8"/>
      <c r="D390" s="8"/>
      <c r="E390" s="8"/>
      <c r="F390" s="3"/>
      <c r="G390" s="3"/>
      <c r="H390" s="3"/>
      <c r="I390" s="3"/>
      <c r="J390" s="3"/>
      <c r="K390" s="3"/>
      <c r="L390" s="3"/>
      <c r="M390" s="3"/>
      <c r="N390" s="3"/>
    </row>
    <row r="391" spans="1:14" ht="14.25">
      <c r="A391" s="8"/>
      <c r="B391" s="8"/>
      <c r="C391" s="8"/>
      <c r="D391" s="8"/>
      <c r="E391" s="8"/>
      <c r="F391" s="3"/>
      <c r="G391" s="3"/>
      <c r="H391" s="3"/>
      <c r="I391" s="3"/>
      <c r="J391" s="3"/>
      <c r="K391" s="3"/>
      <c r="L391" s="3"/>
      <c r="M391" s="3"/>
      <c r="N391" s="3"/>
    </row>
    <row r="392" spans="1:14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</row>
    <row r="393" spans="1:14" ht="12.75">
      <c r="A393" s="106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</row>
    <row r="394" spans="1:28" ht="15">
      <c r="A394" t="s">
        <v>0</v>
      </c>
      <c r="I394" s="5" t="s">
        <v>284</v>
      </c>
      <c r="J394" s="5"/>
      <c r="K394" s="5"/>
      <c r="L394" s="5"/>
      <c r="M394" s="5"/>
      <c r="N394" s="5"/>
      <c r="AB394" s="138"/>
    </row>
    <row r="395" spans="1:28" ht="15">
      <c r="A395" s="1" t="s">
        <v>301</v>
      </c>
      <c r="G395" s="111"/>
      <c r="I395" s="5" t="s">
        <v>277</v>
      </c>
      <c r="J395" s="5"/>
      <c r="K395" s="5"/>
      <c r="L395" s="5"/>
      <c r="M395" s="5"/>
      <c r="N395" s="5"/>
      <c r="O395" s="135" t="s">
        <v>193</v>
      </c>
      <c r="P395" s="135"/>
      <c r="Q395" s="135"/>
      <c r="R395" s="135"/>
      <c r="S395" s="135"/>
      <c r="T395" s="135"/>
      <c r="U395" s="135"/>
      <c r="V395" s="135"/>
      <c r="W395" s="135"/>
      <c r="X395" s="135"/>
      <c r="Y395" s="135"/>
      <c r="Z395" s="135"/>
      <c r="AA395" s="135"/>
      <c r="AB395" s="138"/>
    </row>
    <row r="396" spans="1:28" ht="15">
      <c r="A396" s="4"/>
      <c r="B396" s="4"/>
      <c r="C396" s="4"/>
      <c r="D396" s="4"/>
      <c r="E396" s="4"/>
      <c r="O396" s="135" t="s">
        <v>194</v>
      </c>
      <c r="P396" s="135"/>
      <c r="Q396" s="135"/>
      <c r="R396" s="135"/>
      <c r="S396" s="135"/>
      <c r="T396" s="135"/>
      <c r="U396" s="135"/>
      <c r="V396" s="135"/>
      <c r="W396" s="135"/>
      <c r="X396" s="135"/>
      <c r="Y396" s="135"/>
      <c r="Z396" s="135"/>
      <c r="AA396" s="135"/>
      <c r="AB396" s="203"/>
    </row>
    <row r="397" spans="1:28" ht="15">
      <c r="A397" s="5" t="s">
        <v>1</v>
      </c>
      <c r="B397" s="5"/>
      <c r="C397" s="5"/>
      <c r="D397" s="5"/>
      <c r="E397" s="5"/>
      <c r="I397" t="s">
        <v>123</v>
      </c>
      <c r="O397" s="135"/>
      <c r="P397" s="135" t="s">
        <v>195</v>
      </c>
      <c r="Q397" s="135"/>
      <c r="R397" s="135"/>
      <c r="S397" s="135"/>
      <c r="T397" s="135"/>
      <c r="U397" s="135"/>
      <c r="V397" s="135"/>
      <c r="W397" s="135"/>
      <c r="X397" s="135"/>
      <c r="Y397" s="135"/>
      <c r="Z397" s="135"/>
      <c r="AA397" s="135"/>
      <c r="AB397" s="203"/>
    </row>
    <row r="398" spans="1:28" ht="15">
      <c r="A398" s="5" t="s">
        <v>2</v>
      </c>
      <c r="B398" s="5"/>
      <c r="C398" s="5"/>
      <c r="D398" s="5"/>
      <c r="E398" s="5"/>
      <c r="I398" t="s">
        <v>313</v>
      </c>
      <c r="O398" s="135"/>
      <c r="P398" s="135" t="s">
        <v>196</v>
      </c>
      <c r="Q398" s="135"/>
      <c r="R398" s="135"/>
      <c r="S398" s="135"/>
      <c r="T398" s="135"/>
      <c r="U398" s="135"/>
      <c r="V398" s="135"/>
      <c r="W398" s="135"/>
      <c r="X398" s="135"/>
      <c r="Y398" s="135"/>
      <c r="Z398" s="135"/>
      <c r="AA398" s="135"/>
      <c r="AB398" s="203"/>
    </row>
    <row r="399" spans="1:28" ht="15">
      <c r="A399" t="s">
        <v>122</v>
      </c>
      <c r="I399" t="s">
        <v>124</v>
      </c>
      <c r="O399" s="135" t="s">
        <v>283</v>
      </c>
      <c r="P399" s="135"/>
      <c r="Q399" s="135"/>
      <c r="R399" s="135"/>
      <c r="S399" s="135"/>
      <c r="T399" s="135"/>
      <c r="U399" s="135"/>
      <c r="V399" s="135"/>
      <c r="W399" s="135"/>
      <c r="X399" s="135"/>
      <c r="Y399" s="135"/>
      <c r="Z399" s="135"/>
      <c r="AA399" s="135"/>
      <c r="AB399" s="205"/>
    </row>
    <row r="400" spans="1:28" ht="15">
      <c r="A400" s="1" t="s">
        <v>3</v>
      </c>
      <c r="O400" s="135"/>
      <c r="P400" s="135" t="s">
        <v>198</v>
      </c>
      <c r="Q400" s="135"/>
      <c r="R400" s="135"/>
      <c r="S400" s="135"/>
      <c r="T400" s="135"/>
      <c r="U400" s="135"/>
      <c r="V400" s="135"/>
      <c r="W400" s="135"/>
      <c r="X400" s="135"/>
      <c r="Y400" s="135"/>
      <c r="Z400" s="135"/>
      <c r="AA400" s="135"/>
      <c r="AB400" s="205"/>
    </row>
    <row r="401" spans="15:28" ht="15">
      <c r="O401" s="135" t="s">
        <v>199</v>
      </c>
      <c r="P401" s="135"/>
      <c r="Q401" s="135"/>
      <c r="R401" s="135"/>
      <c r="S401" s="135"/>
      <c r="T401" s="135"/>
      <c r="U401" s="135"/>
      <c r="V401" s="135"/>
      <c r="W401" s="135"/>
      <c r="X401" s="135"/>
      <c r="Y401" s="135"/>
      <c r="Z401" s="135"/>
      <c r="AA401" s="135"/>
      <c r="AB401" s="205"/>
    </row>
    <row r="402" spans="4:28" ht="15.75">
      <c r="D402" s="16"/>
      <c r="E402" s="16" t="s">
        <v>125</v>
      </c>
      <c r="F402" s="16"/>
      <c r="G402" s="16"/>
      <c r="H402" s="16"/>
      <c r="I402" s="16"/>
      <c r="J402" s="16"/>
      <c r="K402" s="16"/>
      <c r="L402" s="100"/>
      <c r="O402" s="135"/>
      <c r="P402" s="135"/>
      <c r="Q402" s="135"/>
      <c r="R402" s="135"/>
      <c r="S402" s="135"/>
      <c r="T402" s="135"/>
      <c r="U402" s="135"/>
      <c r="V402" s="135"/>
      <c r="W402" s="135"/>
      <c r="X402" s="135"/>
      <c r="Y402" s="135"/>
      <c r="Z402" s="135"/>
      <c r="AA402" s="135"/>
      <c r="AB402" s="203"/>
    </row>
    <row r="403" spans="4:28" ht="15.75">
      <c r="D403" s="16" t="s">
        <v>328</v>
      </c>
      <c r="E403" s="16"/>
      <c r="F403" s="16"/>
      <c r="G403" s="16"/>
      <c r="H403" s="16"/>
      <c r="I403" s="16"/>
      <c r="J403" s="16"/>
      <c r="K403" s="16"/>
      <c r="L403" s="100"/>
      <c r="O403" s="135"/>
      <c r="P403" s="135"/>
      <c r="Q403" s="135"/>
      <c r="R403" s="135"/>
      <c r="S403" s="135"/>
      <c r="T403" s="135"/>
      <c r="U403" s="135"/>
      <c r="V403" s="135"/>
      <c r="W403" s="135"/>
      <c r="X403" s="135"/>
      <c r="Y403" s="135"/>
      <c r="Z403" s="135"/>
      <c r="AA403" s="135"/>
      <c r="AB403" s="205"/>
    </row>
    <row r="404" spans="4:28" ht="15.75">
      <c r="D404" s="16"/>
      <c r="E404" s="16" t="s">
        <v>126</v>
      </c>
      <c r="F404" s="16"/>
      <c r="G404" s="16"/>
      <c r="H404" s="16"/>
      <c r="I404" s="16"/>
      <c r="J404" s="16"/>
      <c r="K404" s="16"/>
      <c r="L404" s="100"/>
      <c r="O404" s="135"/>
      <c r="P404" s="135"/>
      <c r="Q404" s="135"/>
      <c r="R404" s="135"/>
      <c r="S404" s="135"/>
      <c r="T404" s="135"/>
      <c r="U404" s="135"/>
      <c r="V404" s="135"/>
      <c r="W404" s="135"/>
      <c r="X404" s="135"/>
      <c r="Y404" s="135"/>
      <c r="Z404" s="135"/>
      <c r="AA404" s="135"/>
      <c r="AB404" s="205"/>
    </row>
    <row r="405" spans="6:28" ht="15.75">
      <c r="F405" s="1" t="s">
        <v>127</v>
      </c>
      <c r="O405" s="135"/>
      <c r="P405" s="135"/>
      <c r="Q405" s="136" t="s">
        <v>76</v>
      </c>
      <c r="R405" s="136"/>
      <c r="S405" s="136"/>
      <c r="T405" s="136"/>
      <c r="U405" s="136"/>
      <c r="V405" s="136"/>
      <c r="W405" s="136"/>
      <c r="X405" s="136"/>
      <c r="Y405" s="136"/>
      <c r="Z405" s="136"/>
      <c r="AA405" s="136"/>
      <c r="AB405" s="203"/>
    </row>
    <row r="406" spans="15:32" ht="15.75" thickBot="1">
      <c r="O406" s="135"/>
      <c r="P406" s="135"/>
      <c r="Q406" s="135"/>
      <c r="R406" s="135"/>
      <c r="S406" s="135"/>
      <c r="T406" s="135"/>
      <c r="U406" s="135"/>
      <c r="V406" s="135"/>
      <c r="W406" s="135"/>
      <c r="X406" s="135"/>
      <c r="Y406" s="135"/>
      <c r="Z406" s="135"/>
      <c r="AA406" s="135"/>
      <c r="AB406" s="203"/>
      <c r="AD406" t="s">
        <v>584</v>
      </c>
      <c r="AE406">
        <v>3</v>
      </c>
      <c r="AF406">
        <v>29</v>
      </c>
    </row>
    <row r="407" spans="15:31" ht="15.75" thickTop="1">
      <c r="O407" s="135"/>
      <c r="P407" s="135"/>
      <c r="Q407" s="135"/>
      <c r="R407" s="135"/>
      <c r="S407" s="135"/>
      <c r="T407" s="135"/>
      <c r="U407" s="135"/>
      <c r="V407" s="135"/>
      <c r="W407" s="135"/>
      <c r="X407" s="135"/>
      <c r="Y407" s="135"/>
      <c r="Z407" s="135"/>
      <c r="AA407" s="135"/>
      <c r="AB407" s="203"/>
      <c r="AD407" s="273">
        <v>10.60000000000582</v>
      </c>
      <c r="AE407" s="247">
        <v>399.9999999996362</v>
      </c>
    </row>
    <row r="408" spans="1:31" ht="15.75">
      <c r="A408" s="103"/>
      <c r="F408" s="16" t="s">
        <v>128</v>
      </c>
      <c r="G408" s="16"/>
      <c r="H408" s="16"/>
      <c r="O408" s="135"/>
      <c r="P408" s="135"/>
      <c r="Q408" s="135"/>
      <c r="R408" s="135"/>
      <c r="S408" s="135"/>
      <c r="T408" s="135" t="s">
        <v>200</v>
      </c>
      <c r="U408" s="135"/>
      <c r="V408" s="135"/>
      <c r="W408" s="135"/>
      <c r="X408" s="135"/>
      <c r="Y408" s="135"/>
      <c r="Z408" s="135"/>
      <c r="AA408" s="135"/>
      <c r="AB408" s="203"/>
      <c r="AD408" s="274">
        <v>19</v>
      </c>
      <c r="AE408" s="247">
        <v>599.9999999994543</v>
      </c>
    </row>
    <row r="409" spans="15:31" ht="15">
      <c r="O409" s="135"/>
      <c r="P409" s="135"/>
      <c r="Q409" s="135"/>
      <c r="R409" s="135"/>
      <c r="S409" s="135"/>
      <c r="T409" s="135"/>
      <c r="U409" s="135"/>
      <c r="V409" s="135"/>
      <c r="W409" s="135"/>
      <c r="X409" s="135"/>
      <c r="Y409" s="135"/>
      <c r="Z409" s="135"/>
      <c r="AA409" s="135"/>
      <c r="AB409" s="138"/>
      <c r="AD409" s="274">
        <v>18.400000000001455</v>
      </c>
      <c r="AE409" s="247">
        <v>600.000000001728</v>
      </c>
    </row>
    <row r="410" spans="15:31" ht="15">
      <c r="O410" s="185" t="s">
        <v>77</v>
      </c>
      <c r="P410" s="186" t="s">
        <v>91</v>
      </c>
      <c r="Q410" s="187"/>
      <c r="R410" s="185"/>
      <c r="S410" s="207" t="s">
        <v>289</v>
      </c>
      <c r="T410" s="208"/>
      <c r="U410" s="148" t="s">
        <v>292</v>
      </c>
      <c r="V410" s="178"/>
      <c r="W410" s="148" t="s">
        <v>201</v>
      </c>
      <c r="X410" s="149"/>
      <c r="Y410" s="178"/>
      <c r="Z410" s="148"/>
      <c r="AA410" s="178"/>
      <c r="AB410" s="138"/>
      <c r="AD410" s="274">
        <v>21.799999999995634</v>
      </c>
      <c r="AE410" s="247">
        <v>599.9999999994543</v>
      </c>
    </row>
    <row r="411" spans="1:31" ht="15">
      <c r="A411" s="455" t="s">
        <v>145</v>
      </c>
      <c r="B411" s="456"/>
      <c r="C411" s="446" t="s">
        <v>129</v>
      </c>
      <c r="D411" s="447"/>
      <c r="E411" s="447"/>
      <c r="F411" s="448"/>
      <c r="G411" s="439" t="s">
        <v>150</v>
      </c>
      <c r="H411" s="439"/>
      <c r="I411" s="439" t="s">
        <v>151</v>
      </c>
      <c r="J411" s="439"/>
      <c r="K411" s="439" t="s">
        <v>27</v>
      </c>
      <c r="L411" s="439"/>
      <c r="M411" s="439" t="s">
        <v>152</v>
      </c>
      <c r="N411" s="439"/>
      <c r="O411" s="167" t="s">
        <v>23</v>
      </c>
      <c r="P411" s="189" t="s">
        <v>287</v>
      </c>
      <c r="Q411" s="190"/>
      <c r="R411" s="167" t="s">
        <v>78</v>
      </c>
      <c r="S411" s="209" t="s">
        <v>290</v>
      </c>
      <c r="T411" s="210"/>
      <c r="U411" s="179" t="s">
        <v>293</v>
      </c>
      <c r="V411" s="180"/>
      <c r="W411" s="179" t="s">
        <v>202</v>
      </c>
      <c r="X411" s="138"/>
      <c r="Y411" s="180"/>
      <c r="Z411" s="179" t="s">
        <v>295</v>
      </c>
      <c r="AA411" s="180"/>
      <c r="AB411" s="203"/>
      <c r="AD411" s="274">
        <v>22.30000000000291</v>
      </c>
      <c r="AE411" s="247">
        <v>599.9999999994543</v>
      </c>
    </row>
    <row r="412" spans="1:31" ht="15">
      <c r="A412" s="457"/>
      <c r="B412" s="458"/>
      <c r="C412" s="449"/>
      <c r="D412" s="450"/>
      <c r="E412" s="450"/>
      <c r="F412" s="451"/>
      <c r="G412" s="440"/>
      <c r="H412" s="440"/>
      <c r="I412" s="440"/>
      <c r="J412" s="440"/>
      <c r="K412" s="440"/>
      <c r="L412" s="440"/>
      <c r="M412" s="440"/>
      <c r="N412" s="440"/>
      <c r="O412" s="167"/>
      <c r="P412" s="189" t="s">
        <v>288</v>
      </c>
      <c r="Q412" s="190"/>
      <c r="R412" s="167" t="s">
        <v>79</v>
      </c>
      <c r="S412" s="211" t="s">
        <v>291</v>
      </c>
      <c r="T412" s="210"/>
      <c r="U412" s="179" t="s">
        <v>294</v>
      </c>
      <c r="V412" s="180"/>
      <c r="W412" s="179" t="s">
        <v>203</v>
      </c>
      <c r="X412" s="138"/>
      <c r="Y412" s="180"/>
      <c r="Z412" s="179"/>
      <c r="AA412" s="180"/>
      <c r="AB412" s="203"/>
      <c r="AD412" s="274">
        <v>24.450000000004366</v>
      </c>
      <c r="AE412" s="247">
        <v>599.9999999994543</v>
      </c>
    </row>
    <row r="413" spans="1:31" ht="15">
      <c r="A413" s="457"/>
      <c r="B413" s="458"/>
      <c r="C413" s="53" t="s">
        <v>146</v>
      </c>
      <c r="D413" s="48"/>
      <c r="E413" s="53" t="s">
        <v>148</v>
      </c>
      <c r="F413" s="48"/>
      <c r="G413" s="440"/>
      <c r="H413" s="440"/>
      <c r="I413" s="440"/>
      <c r="J413" s="440"/>
      <c r="K413" s="440"/>
      <c r="L413" s="440"/>
      <c r="M413" s="440"/>
      <c r="N413" s="440"/>
      <c r="O413" s="192"/>
      <c r="P413" s="193"/>
      <c r="Q413" s="194"/>
      <c r="R413" s="168"/>
      <c r="S413" s="212"/>
      <c r="T413" s="213"/>
      <c r="U413" s="150"/>
      <c r="V413" s="195"/>
      <c r="W413" s="150" t="s">
        <v>204</v>
      </c>
      <c r="X413" s="151"/>
      <c r="Y413" s="195"/>
      <c r="Z413" s="150"/>
      <c r="AA413" s="195"/>
      <c r="AB413" s="203"/>
      <c r="AD413" s="274">
        <v>12.14999999999418</v>
      </c>
      <c r="AE413" s="247">
        <v>600.000000001728</v>
      </c>
    </row>
    <row r="414" spans="1:31" ht="15.75" thickBot="1">
      <c r="A414" s="457"/>
      <c r="B414" s="458"/>
      <c r="C414" s="49" t="s">
        <v>147</v>
      </c>
      <c r="D414" s="50"/>
      <c r="E414" s="49" t="s">
        <v>149</v>
      </c>
      <c r="F414" s="50"/>
      <c r="G414" s="445"/>
      <c r="H414" s="445"/>
      <c r="I414" s="445"/>
      <c r="J414" s="445"/>
      <c r="K414" s="445"/>
      <c r="L414" s="445"/>
      <c r="M414" s="440"/>
      <c r="N414" s="440"/>
      <c r="O414" s="196">
        <v>1</v>
      </c>
      <c r="P414" s="394" t="s">
        <v>269</v>
      </c>
      <c r="Q414" s="395"/>
      <c r="R414" s="63" t="s">
        <v>472</v>
      </c>
      <c r="S414" s="153"/>
      <c r="T414" s="169"/>
      <c r="U414" s="153"/>
      <c r="V414" s="169"/>
      <c r="W414" s="153"/>
      <c r="X414" s="184"/>
      <c r="Y414" s="169"/>
      <c r="Z414" s="153"/>
      <c r="AA414" s="169"/>
      <c r="AB414" s="203"/>
      <c r="AD414" s="274">
        <v>22.919999999998254</v>
      </c>
      <c r="AE414" s="247">
        <v>599.9999999994543</v>
      </c>
    </row>
    <row r="415" spans="1:31" ht="15.75" thickTop="1">
      <c r="A415" s="457"/>
      <c r="B415" s="459"/>
      <c r="C415" s="122"/>
      <c r="D415" s="123"/>
      <c r="E415" s="123"/>
      <c r="F415" s="124"/>
      <c r="G415" s="116"/>
      <c r="H415" s="114"/>
      <c r="I415" s="113"/>
      <c r="J415" s="114"/>
      <c r="K415" s="113"/>
      <c r="L415" s="116"/>
      <c r="M415" s="120"/>
      <c r="N415" s="121"/>
      <c r="O415" s="196">
        <v>2</v>
      </c>
      <c r="P415" s="394"/>
      <c r="Q415" s="395"/>
      <c r="R415" s="63"/>
      <c r="S415" s="153"/>
      <c r="T415" s="169"/>
      <c r="U415" s="153"/>
      <c r="V415" s="169"/>
      <c r="W415" s="153"/>
      <c r="X415" s="184"/>
      <c r="Y415" s="169"/>
      <c r="Z415" s="153"/>
      <c r="AA415" s="169"/>
      <c r="AB415" s="203"/>
      <c r="AD415" s="274">
        <v>25.780000000006112</v>
      </c>
      <c r="AE415" s="247">
        <v>799.9999999992724</v>
      </c>
    </row>
    <row r="416" spans="1:31" ht="15.75" thickBot="1">
      <c r="A416" s="460"/>
      <c r="B416" s="461"/>
      <c r="C416" s="452" t="s">
        <v>144</v>
      </c>
      <c r="D416" s="453"/>
      <c r="E416" s="453"/>
      <c r="F416" s="454"/>
      <c r="G416" s="117"/>
      <c r="H416" s="118"/>
      <c r="I416" s="119"/>
      <c r="J416" s="118"/>
      <c r="K416" s="119"/>
      <c r="L416" s="117"/>
      <c r="M416" s="441" t="s">
        <v>144</v>
      </c>
      <c r="N416" s="442"/>
      <c r="O416" s="152">
        <v>3</v>
      </c>
      <c r="P416" s="394"/>
      <c r="Q416" s="395"/>
      <c r="R416" s="63"/>
      <c r="S416" s="153"/>
      <c r="T416" s="169"/>
      <c r="U416" s="153"/>
      <c r="V416" s="169"/>
      <c r="W416" s="153"/>
      <c r="X416" s="184"/>
      <c r="Y416" s="169"/>
      <c r="Z416" s="153"/>
      <c r="AA416" s="169"/>
      <c r="AB416" s="203"/>
      <c r="AD416" s="274">
        <v>14.659999999996217</v>
      </c>
      <c r="AE416" s="247">
        <v>799.9999999992724</v>
      </c>
    </row>
    <row r="417" spans="1:31" ht="15.75" thickTop="1">
      <c r="A417" s="471" t="s">
        <v>153</v>
      </c>
      <c r="B417" s="472"/>
      <c r="C417" s="273">
        <v>10.60000000000582</v>
      </c>
      <c r="D417" s="127"/>
      <c r="E417" s="244"/>
      <c r="F417" s="124"/>
      <c r="G417" s="268"/>
      <c r="H417" s="127"/>
      <c r="I417" s="170"/>
      <c r="J417" s="270"/>
      <c r="K417" s="128"/>
      <c r="L417" s="124"/>
      <c r="M417" s="122"/>
      <c r="N417" s="124"/>
      <c r="O417" s="196">
        <v>4</v>
      </c>
      <c r="P417" s="394"/>
      <c r="Q417" s="395"/>
      <c r="R417" s="63"/>
      <c r="S417" s="153"/>
      <c r="T417" s="169"/>
      <c r="U417" s="153"/>
      <c r="V417" s="169"/>
      <c r="W417" s="153"/>
      <c r="X417" s="184"/>
      <c r="Y417" s="169"/>
      <c r="Z417" s="153"/>
      <c r="AA417" s="169"/>
      <c r="AB417" s="203"/>
      <c r="AD417" s="274">
        <v>13.870000000009895</v>
      </c>
      <c r="AE417" s="247">
        <v>800.0000000015461</v>
      </c>
    </row>
    <row r="418" spans="1:31" ht="15">
      <c r="A418" s="419" t="s">
        <v>154</v>
      </c>
      <c r="B418" s="420"/>
      <c r="C418" s="274">
        <v>19</v>
      </c>
      <c r="D418" s="59"/>
      <c r="E418" s="243"/>
      <c r="F418" s="129"/>
      <c r="G418" s="269"/>
      <c r="H418" s="59"/>
      <c r="I418" s="272"/>
      <c r="J418" s="59"/>
      <c r="K418" s="61"/>
      <c r="L418" s="129"/>
      <c r="M418" s="125"/>
      <c r="N418" s="129"/>
      <c r="O418" s="196">
        <v>5</v>
      </c>
      <c r="P418" s="394"/>
      <c r="Q418" s="395"/>
      <c r="R418" s="63"/>
      <c r="S418" s="153"/>
      <c r="T418" s="169"/>
      <c r="U418" s="153"/>
      <c r="V418" s="169"/>
      <c r="W418" s="153"/>
      <c r="X418" s="184"/>
      <c r="Y418" s="169"/>
      <c r="Z418" s="153"/>
      <c r="AA418" s="169"/>
      <c r="AB418" s="203"/>
      <c r="AD418" s="274">
        <v>27.469999999993888</v>
      </c>
      <c r="AE418" s="247">
        <v>799.9999999992724</v>
      </c>
    </row>
    <row r="419" spans="1:31" ht="15">
      <c r="A419" s="419" t="s">
        <v>155</v>
      </c>
      <c r="B419" s="420"/>
      <c r="C419" s="274">
        <v>18.400000000001455</v>
      </c>
      <c r="D419" s="59"/>
      <c r="E419" s="243"/>
      <c r="F419" s="129"/>
      <c r="G419" s="269"/>
      <c r="H419" s="59"/>
      <c r="I419" s="272"/>
      <c r="J419" s="59"/>
      <c r="K419" s="61"/>
      <c r="L419" s="129"/>
      <c r="M419" s="125"/>
      <c r="N419" s="129"/>
      <c r="O419" s="152">
        <v>6</v>
      </c>
      <c r="P419" s="394"/>
      <c r="Q419" s="395"/>
      <c r="R419" s="63"/>
      <c r="S419" s="153"/>
      <c r="T419" s="169"/>
      <c r="U419" s="153"/>
      <c r="V419" s="169"/>
      <c r="W419" s="153"/>
      <c r="X419" s="184"/>
      <c r="Y419" s="169"/>
      <c r="Z419" s="153"/>
      <c r="AA419" s="169"/>
      <c r="AB419" s="203"/>
      <c r="AD419" s="274">
        <v>15.599999999991269</v>
      </c>
      <c r="AE419" s="247">
        <v>799.9999999992724</v>
      </c>
    </row>
    <row r="420" spans="1:31" ht="15">
      <c r="A420" s="419" t="s">
        <v>156</v>
      </c>
      <c r="B420" s="420"/>
      <c r="C420" s="274">
        <v>21.799999999995634</v>
      </c>
      <c r="D420" s="59"/>
      <c r="E420" s="243"/>
      <c r="F420" s="129"/>
      <c r="G420" s="269"/>
      <c r="H420" s="59"/>
      <c r="I420" s="272"/>
      <c r="J420" s="59"/>
      <c r="K420" s="61"/>
      <c r="L420" s="129"/>
      <c r="M420" s="125"/>
      <c r="N420" s="129"/>
      <c r="O420" s="152">
        <v>7</v>
      </c>
      <c r="P420" s="394"/>
      <c r="Q420" s="395"/>
      <c r="R420" s="63"/>
      <c r="S420" s="197"/>
      <c r="T420" s="169"/>
      <c r="U420" s="153"/>
      <c r="V420" s="169"/>
      <c r="W420" s="153"/>
      <c r="X420" s="184"/>
      <c r="Y420" s="169"/>
      <c r="Z420" s="153"/>
      <c r="AA420" s="169"/>
      <c r="AB420" s="203"/>
      <c r="AD420" s="274">
        <v>17.24000000000524</v>
      </c>
      <c r="AE420" s="247">
        <v>800.0000000015461</v>
      </c>
    </row>
    <row r="421" spans="1:31" ht="15">
      <c r="A421" s="419" t="s">
        <v>157</v>
      </c>
      <c r="B421" s="420"/>
      <c r="C421" s="274">
        <v>22.30000000000291</v>
      </c>
      <c r="D421" s="59"/>
      <c r="E421" s="243"/>
      <c r="F421" s="129"/>
      <c r="G421" s="269"/>
      <c r="H421" s="59"/>
      <c r="I421" s="61"/>
      <c r="J421" s="59"/>
      <c r="K421" s="61"/>
      <c r="L421" s="129"/>
      <c r="M421" s="125"/>
      <c r="N421" s="129"/>
      <c r="O421" s="152">
        <v>8</v>
      </c>
      <c r="P421" s="394"/>
      <c r="Q421" s="395"/>
      <c r="R421" s="63"/>
      <c r="S421" s="197"/>
      <c r="T421" s="169"/>
      <c r="U421" s="153"/>
      <c r="V421" s="169"/>
      <c r="W421" s="153"/>
      <c r="X421" s="184"/>
      <c r="Y421" s="169"/>
      <c r="Z421" s="153"/>
      <c r="AA421" s="169"/>
      <c r="AB421" s="203"/>
      <c r="AD421" s="274">
        <v>16.91000000001077</v>
      </c>
      <c r="AE421" s="247">
        <v>599.9999999994543</v>
      </c>
    </row>
    <row r="422" spans="1:31" ht="15">
      <c r="A422" s="419" t="s">
        <v>158</v>
      </c>
      <c r="B422" s="420"/>
      <c r="C422" s="274">
        <v>24.450000000004366</v>
      </c>
      <c r="D422" s="59"/>
      <c r="E422" s="243"/>
      <c r="F422" s="131"/>
      <c r="G422" s="269"/>
      <c r="H422" s="114"/>
      <c r="I422" s="113"/>
      <c r="J422" s="114"/>
      <c r="K422" s="113"/>
      <c r="L422" s="129"/>
      <c r="M422" s="125"/>
      <c r="N422" s="129"/>
      <c r="O422" s="152">
        <v>9</v>
      </c>
      <c r="P422" s="394"/>
      <c r="Q422" s="395"/>
      <c r="R422" s="63"/>
      <c r="S422" s="197"/>
      <c r="T422" s="169"/>
      <c r="U422" s="153"/>
      <c r="V422" s="169"/>
      <c r="W422" s="153"/>
      <c r="X422" s="184"/>
      <c r="Y422" s="169"/>
      <c r="Z422" s="153"/>
      <c r="AA422" s="169"/>
      <c r="AB422" s="203"/>
      <c r="AD422" s="274">
        <v>18.599999999998545</v>
      </c>
      <c r="AE422" s="247">
        <v>799.9999999992724</v>
      </c>
    </row>
    <row r="423" spans="1:31" ht="15">
      <c r="A423" s="419" t="s">
        <v>159</v>
      </c>
      <c r="B423" s="420"/>
      <c r="C423" s="274">
        <v>12.14999999999418</v>
      </c>
      <c r="D423" s="59"/>
      <c r="E423" s="243"/>
      <c r="F423" s="131"/>
      <c r="G423" s="269"/>
      <c r="H423" s="114"/>
      <c r="I423" s="113"/>
      <c r="J423" s="114"/>
      <c r="K423" s="113"/>
      <c r="L423" s="129"/>
      <c r="M423" s="125"/>
      <c r="N423" s="129"/>
      <c r="O423" s="152">
        <v>10</v>
      </c>
      <c r="P423" s="394"/>
      <c r="Q423" s="395"/>
      <c r="R423" s="63"/>
      <c r="S423" s="153"/>
      <c r="T423" s="169"/>
      <c r="U423" s="153"/>
      <c r="V423" s="169"/>
      <c r="W423" s="153"/>
      <c r="X423" s="184"/>
      <c r="Y423" s="169"/>
      <c r="Z423" s="153"/>
      <c r="AA423" s="169"/>
      <c r="AB423" s="138"/>
      <c r="AD423" s="274">
        <v>22.519999999989523</v>
      </c>
      <c r="AE423" s="247">
        <v>800.0000000015461</v>
      </c>
    </row>
    <row r="424" spans="1:31" ht="15">
      <c r="A424" s="419" t="s">
        <v>160</v>
      </c>
      <c r="B424" s="420"/>
      <c r="C424" s="274">
        <v>22.919999999998254</v>
      </c>
      <c r="D424" s="59"/>
      <c r="E424" s="243"/>
      <c r="F424" s="131"/>
      <c r="G424" s="269"/>
      <c r="H424" s="114"/>
      <c r="I424" s="113"/>
      <c r="J424" s="114"/>
      <c r="K424" s="113"/>
      <c r="L424" s="129"/>
      <c r="M424" s="125"/>
      <c r="N424" s="129"/>
      <c r="O424" s="138"/>
      <c r="P424" s="138"/>
      <c r="Q424" s="138"/>
      <c r="R424" s="138"/>
      <c r="S424" s="138"/>
      <c r="T424" s="138"/>
      <c r="U424" s="138"/>
      <c r="V424" s="138"/>
      <c r="W424" s="138"/>
      <c r="X424" s="138"/>
      <c r="Y424" s="138"/>
      <c r="Z424" s="138"/>
      <c r="AA424" s="138"/>
      <c r="AB424" s="138"/>
      <c r="AD424" s="274">
        <v>14.969999999993888</v>
      </c>
      <c r="AE424" s="247">
        <v>799.9999999992724</v>
      </c>
    </row>
    <row r="425" spans="1:31" ht="15">
      <c r="A425" s="419" t="s">
        <v>161</v>
      </c>
      <c r="B425" s="420"/>
      <c r="C425" s="274">
        <v>25.780000000006112</v>
      </c>
      <c r="D425" s="59"/>
      <c r="E425" s="243"/>
      <c r="F425" s="131"/>
      <c r="G425" s="269"/>
      <c r="H425" s="114"/>
      <c r="I425" s="113"/>
      <c r="J425" s="114"/>
      <c r="K425" s="113"/>
      <c r="L425" s="129"/>
      <c r="M425" s="125"/>
      <c r="N425" s="129"/>
      <c r="O425" s="138"/>
      <c r="P425" s="135"/>
      <c r="Q425" s="135"/>
      <c r="R425" s="135" t="s">
        <v>94</v>
      </c>
      <c r="S425" s="135"/>
      <c r="T425" s="135"/>
      <c r="U425" s="135"/>
      <c r="V425" s="135"/>
      <c r="W425" s="135"/>
      <c r="X425" s="135"/>
      <c r="Y425" s="135"/>
      <c r="Z425" s="135"/>
      <c r="AA425" s="135"/>
      <c r="AB425" s="138"/>
      <c r="AD425" s="274">
        <v>20.260000000002037</v>
      </c>
      <c r="AE425" s="242">
        <v>600</v>
      </c>
    </row>
    <row r="426" spans="1:31" ht="15">
      <c r="A426" s="419" t="s">
        <v>162</v>
      </c>
      <c r="B426" s="420"/>
      <c r="C426" s="274">
        <v>14.659999999996217</v>
      </c>
      <c r="D426" s="59"/>
      <c r="E426" s="243"/>
      <c r="F426" s="131"/>
      <c r="G426" s="269"/>
      <c r="H426" s="114"/>
      <c r="I426" s="113"/>
      <c r="J426" s="114"/>
      <c r="K426" s="113"/>
      <c r="L426" s="129"/>
      <c r="M426" s="125"/>
      <c r="N426" s="129"/>
      <c r="O426" s="151"/>
      <c r="P426" s="135"/>
      <c r="Q426" s="135"/>
      <c r="R426" s="135"/>
      <c r="S426" s="135"/>
      <c r="T426" s="135"/>
      <c r="U426" s="135"/>
      <c r="V426" s="135"/>
      <c r="W426" s="135"/>
      <c r="X426" s="135"/>
      <c r="Y426" s="135"/>
      <c r="Z426" s="135"/>
      <c r="AA426" s="135"/>
      <c r="AB426" s="138"/>
      <c r="AD426" s="274">
        <v>15.779999999998836</v>
      </c>
      <c r="AE426" s="242">
        <v>800</v>
      </c>
    </row>
    <row r="427" spans="1:31" ht="15">
      <c r="A427" s="419" t="s">
        <v>163</v>
      </c>
      <c r="B427" s="420"/>
      <c r="C427" s="274">
        <v>13.870000000009895</v>
      </c>
      <c r="D427" s="59"/>
      <c r="E427" s="243"/>
      <c r="F427" s="131"/>
      <c r="G427" s="269"/>
      <c r="H427" s="114"/>
      <c r="I427" s="113"/>
      <c r="J427" s="114"/>
      <c r="K427" s="113"/>
      <c r="L427" s="129"/>
      <c r="M427" s="125"/>
      <c r="N427" s="129"/>
      <c r="O427" s="185" t="s">
        <v>77</v>
      </c>
      <c r="P427" s="148" t="s">
        <v>286</v>
      </c>
      <c r="Q427" s="178"/>
      <c r="R427" s="148" t="s">
        <v>296</v>
      </c>
      <c r="S427" s="178"/>
      <c r="T427" s="148" t="s">
        <v>297</v>
      </c>
      <c r="U427" s="178"/>
      <c r="V427" s="188" t="s">
        <v>281</v>
      </c>
      <c r="W427" s="199"/>
      <c r="X427" s="178"/>
      <c r="Y427" s="148" t="s">
        <v>96</v>
      </c>
      <c r="Z427" s="149"/>
      <c r="AA427" s="178"/>
      <c r="AB427" s="182"/>
      <c r="AD427" s="274">
        <v>15.87000000000262</v>
      </c>
      <c r="AE427" s="242">
        <v>800</v>
      </c>
    </row>
    <row r="428" spans="1:31" ht="15">
      <c r="A428" s="419" t="s">
        <v>164</v>
      </c>
      <c r="B428" s="420"/>
      <c r="C428" s="274">
        <v>27.469999999993888</v>
      </c>
      <c r="D428" s="59"/>
      <c r="E428" s="243"/>
      <c r="F428" s="129"/>
      <c r="G428" s="269"/>
      <c r="H428" s="59"/>
      <c r="I428" s="61"/>
      <c r="J428" s="59"/>
      <c r="K428" s="61"/>
      <c r="L428" s="129"/>
      <c r="M428" s="125"/>
      <c r="N428" s="129"/>
      <c r="O428" s="167" t="s">
        <v>23</v>
      </c>
      <c r="P428" s="179" t="s">
        <v>287</v>
      </c>
      <c r="Q428" s="180"/>
      <c r="R428" s="179" t="s">
        <v>99</v>
      </c>
      <c r="S428" s="180"/>
      <c r="T428" s="179" t="s">
        <v>298</v>
      </c>
      <c r="U428" s="180"/>
      <c r="V428" s="191" t="s">
        <v>282</v>
      </c>
      <c r="W428" s="182"/>
      <c r="X428" s="180"/>
      <c r="Y428" s="179"/>
      <c r="Z428" s="138"/>
      <c r="AA428" s="180"/>
      <c r="AB428" s="138"/>
      <c r="AD428" s="274">
        <v>15.430000000000291</v>
      </c>
      <c r="AE428" s="242">
        <v>800</v>
      </c>
    </row>
    <row r="429" spans="1:31" ht="15">
      <c r="A429" s="419" t="s">
        <v>165</v>
      </c>
      <c r="B429" s="420"/>
      <c r="C429" s="274">
        <v>15.599999999991269</v>
      </c>
      <c r="D429" s="59"/>
      <c r="E429" s="243"/>
      <c r="F429" s="129"/>
      <c r="G429" s="269"/>
      <c r="H429" s="59"/>
      <c r="I429" s="61"/>
      <c r="J429" s="59"/>
      <c r="K429" s="61"/>
      <c r="L429" s="129"/>
      <c r="M429" s="125"/>
      <c r="N429" s="129"/>
      <c r="O429" s="168"/>
      <c r="P429" s="150" t="s">
        <v>288</v>
      </c>
      <c r="Q429" s="195"/>
      <c r="R429" s="150"/>
      <c r="S429" s="195"/>
      <c r="T429" s="150"/>
      <c r="U429" s="195"/>
      <c r="V429" s="150"/>
      <c r="W429" s="151"/>
      <c r="X429" s="195"/>
      <c r="Y429" s="150"/>
      <c r="Z429" s="151"/>
      <c r="AA429" s="195"/>
      <c r="AB429" s="138"/>
      <c r="AD429" s="274">
        <v>17.530000000013388</v>
      </c>
      <c r="AE429" s="242">
        <v>600</v>
      </c>
    </row>
    <row r="430" spans="1:31" ht="15">
      <c r="A430" s="419" t="s">
        <v>166</v>
      </c>
      <c r="B430" s="420"/>
      <c r="C430" s="274">
        <v>17.24000000000524</v>
      </c>
      <c r="D430" s="59"/>
      <c r="E430" s="243"/>
      <c r="F430" s="129"/>
      <c r="G430" s="269"/>
      <c r="H430" s="59"/>
      <c r="I430" s="61"/>
      <c r="J430" s="59"/>
      <c r="K430" s="61"/>
      <c r="L430" s="129"/>
      <c r="M430" s="125"/>
      <c r="N430" s="129"/>
      <c r="O430" s="152">
        <v>1</v>
      </c>
      <c r="P430" s="153"/>
      <c r="Q430" s="169"/>
      <c r="R430" s="153"/>
      <c r="S430" s="169"/>
      <c r="T430" s="153"/>
      <c r="U430" s="169"/>
      <c r="V430" s="153"/>
      <c r="W430" s="184"/>
      <c r="X430" s="169"/>
      <c r="Y430" s="153"/>
      <c r="Z430" s="184"/>
      <c r="AA430" s="169"/>
      <c r="AB430" s="138"/>
      <c r="AD430" s="274">
        <v>17.239999999997963</v>
      </c>
      <c r="AE430" s="242">
        <v>400</v>
      </c>
    </row>
    <row r="431" spans="1:31" ht="15.75" thickBot="1">
      <c r="A431" s="419" t="s">
        <v>167</v>
      </c>
      <c r="B431" s="420"/>
      <c r="C431" s="274">
        <v>16.91000000001077</v>
      </c>
      <c r="D431" s="59"/>
      <c r="E431" s="243"/>
      <c r="F431" s="129"/>
      <c r="G431" s="269"/>
      <c r="H431" s="59"/>
      <c r="I431" s="61"/>
      <c r="J431" s="59"/>
      <c r="K431" s="61"/>
      <c r="L431" s="129"/>
      <c r="M431" s="125"/>
      <c r="N431" s="129"/>
      <c r="O431" s="152">
        <v>2</v>
      </c>
      <c r="P431" s="153"/>
      <c r="Q431" s="169"/>
      <c r="R431" s="153"/>
      <c r="S431" s="169"/>
      <c r="T431" s="153"/>
      <c r="U431" s="169"/>
      <c r="V431" s="153"/>
      <c r="W431" s="184"/>
      <c r="X431" s="169"/>
      <c r="Y431" s="153"/>
      <c r="Z431" s="184"/>
      <c r="AA431" s="169"/>
      <c r="AB431" s="181"/>
      <c r="AD431" s="317">
        <v>441.3500000000131</v>
      </c>
      <c r="AE431" s="349">
        <f>SUM(AE407:AE430)</f>
        <v>16400.00000000009</v>
      </c>
    </row>
    <row r="432" spans="1:28" ht="15.75" thickTop="1">
      <c r="A432" s="419" t="s">
        <v>168</v>
      </c>
      <c r="B432" s="420"/>
      <c r="C432" s="274">
        <v>18.599999999998545</v>
      </c>
      <c r="D432" s="59"/>
      <c r="E432" s="243"/>
      <c r="F432" s="129"/>
      <c r="G432" s="269"/>
      <c r="H432" s="59"/>
      <c r="I432" s="61"/>
      <c r="J432" s="59"/>
      <c r="K432" s="61"/>
      <c r="L432" s="129"/>
      <c r="M432" s="125"/>
      <c r="N432" s="129"/>
      <c r="O432" s="152">
        <v>3</v>
      </c>
      <c r="P432" s="153"/>
      <c r="Q432" s="169"/>
      <c r="R432" s="153"/>
      <c r="S432" s="169"/>
      <c r="T432" s="153"/>
      <c r="U432" s="169"/>
      <c r="V432" s="153"/>
      <c r="W432" s="184"/>
      <c r="X432" s="169"/>
      <c r="Y432" s="153"/>
      <c r="Z432" s="184"/>
      <c r="AA432" s="169"/>
      <c r="AB432" s="181"/>
    </row>
    <row r="433" spans="1:28" ht="15">
      <c r="A433" s="419" t="s">
        <v>169</v>
      </c>
      <c r="B433" s="420"/>
      <c r="C433" s="274">
        <v>22.519999999989523</v>
      </c>
      <c r="D433" s="59"/>
      <c r="E433" s="243"/>
      <c r="F433" s="129"/>
      <c r="G433" s="269"/>
      <c r="H433" s="59"/>
      <c r="I433" s="61"/>
      <c r="J433" s="59"/>
      <c r="K433" s="61"/>
      <c r="L433" s="129"/>
      <c r="M433" s="125"/>
      <c r="N433" s="129"/>
      <c r="O433" s="152">
        <v>4</v>
      </c>
      <c r="P433" s="153"/>
      <c r="Q433" s="169"/>
      <c r="R433" s="153"/>
      <c r="S433" s="169"/>
      <c r="T433" s="153"/>
      <c r="U433" s="169"/>
      <c r="V433" s="153"/>
      <c r="W433" s="184"/>
      <c r="X433" s="169"/>
      <c r="Y433" s="153"/>
      <c r="Z433" s="184"/>
      <c r="AA433" s="169"/>
      <c r="AB433" s="181"/>
    </row>
    <row r="434" spans="1:28" ht="15">
      <c r="A434" s="419" t="s">
        <v>170</v>
      </c>
      <c r="B434" s="420"/>
      <c r="C434" s="274">
        <v>14.969999999993888</v>
      </c>
      <c r="D434" s="59"/>
      <c r="E434" s="243"/>
      <c r="F434" s="129"/>
      <c r="G434" s="269"/>
      <c r="H434" s="59"/>
      <c r="I434" s="61"/>
      <c r="J434" s="59"/>
      <c r="K434" s="61"/>
      <c r="L434" s="129"/>
      <c r="M434" s="125"/>
      <c r="N434" s="129"/>
      <c r="O434" s="152">
        <v>5</v>
      </c>
      <c r="P434" s="153"/>
      <c r="Q434" s="169"/>
      <c r="R434" s="153"/>
      <c r="S434" s="169"/>
      <c r="T434" s="153"/>
      <c r="U434" s="169"/>
      <c r="V434" s="153"/>
      <c r="W434" s="184"/>
      <c r="X434" s="169"/>
      <c r="Y434" s="153"/>
      <c r="Z434" s="184"/>
      <c r="AA434" s="169"/>
      <c r="AB434" s="181"/>
    </row>
    <row r="435" spans="1:28" ht="15">
      <c r="A435" s="419" t="s">
        <v>171</v>
      </c>
      <c r="B435" s="420"/>
      <c r="C435" s="274">
        <v>20.260000000002037</v>
      </c>
      <c r="D435" s="59"/>
      <c r="E435" s="243"/>
      <c r="F435" s="129"/>
      <c r="G435" s="269"/>
      <c r="H435" s="59"/>
      <c r="I435" s="61"/>
      <c r="J435" s="59"/>
      <c r="K435" s="61"/>
      <c r="L435" s="129"/>
      <c r="M435" s="125"/>
      <c r="N435" s="129"/>
      <c r="O435" s="152">
        <v>6</v>
      </c>
      <c r="P435" s="153"/>
      <c r="Q435" s="169"/>
      <c r="R435" s="153"/>
      <c r="S435" s="169"/>
      <c r="T435" s="153"/>
      <c r="U435" s="169"/>
      <c r="V435" s="153"/>
      <c r="W435" s="184"/>
      <c r="X435" s="169"/>
      <c r="Y435" s="153"/>
      <c r="Z435" s="184"/>
      <c r="AA435" s="169"/>
      <c r="AB435" s="181"/>
    </row>
    <row r="436" spans="1:28" ht="15">
      <c r="A436" s="419" t="s">
        <v>172</v>
      </c>
      <c r="B436" s="420"/>
      <c r="C436" s="274">
        <v>15.779999999998836</v>
      </c>
      <c r="D436" s="59"/>
      <c r="E436" s="243"/>
      <c r="F436" s="129"/>
      <c r="G436" s="269"/>
      <c r="H436" s="59"/>
      <c r="I436" s="61"/>
      <c r="J436" s="59"/>
      <c r="K436" s="61"/>
      <c r="L436" s="129"/>
      <c r="M436" s="125"/>
      <c r="N436" s="129"/>
      <c r="O436" s="152">
        <v>7</v>
      </c>
      <c r="P436" s="153"/>
      <c r="Q436" s="169"/>
      <c r="R436" s="153"/>
      <c r="S436" s="169"/>
      <c r="T436" s="153"/>
      <c r="U436" s="169"/>
      <c r="V436" s="153"/>
      <c r="W436" s="184"/>
      <c r="X436" s="169"/>
      <c r="Y436" s="153"/>
      <c r="Z436" s="184"/>
      <c r="AA436" s="169"/>
      <c r="AB436" s="181"/>
    </row>
    <row r="437" spans="1:28" ht="15">
      <c r="A437" s="419" t="s">
        <v>173</v>
      </c>
      <c r="B437" s="420"/>
      <c r="C437" s="274">
        <v>15.87000000000262</v>
      </c>
      <c r="D437" s="59"/>
      <c r="E437" s="243"/>
      <c r="F437" s="129"/>
      <c r="G437" s="269"/>
      <c r="H437" s="59"/>
      <c r="I437" s="61"/>
      <c r="J437" s="59"/>
      <c r="K437" s="61"/>
      <c r="L437" s="129"/>
      <c r="M437" s="125"/>
      <c r="N437" s="129"/>
      <c r="O437" s="152"/>
      <c r="P437" s="153"/>
      <c r="Q437" s="169"/>
      <c r="R437" s="153"/>
      <c r="S437" s="169"/>
      <c r="T437" s="153"/>
      <c r="U437" s="169"/>
      <c r="V437" s="153"/>
      <c r="W437" s="184"/>
      <c r="X437" s="169"/>
      <c r="Y437" s="153"/>
      <c r="Z437" s="184"/>
      <c r="AA437" s="169"/>
      <c r="AB437" s="181"/>
    </row>
    <row r="438" spans="1:28" ht="15">
      <c r="A438" s="419" t="s">
        <v>174</v>
      </c>
      <c r="B438" s="420"/>
      <c r="C438" s="274">
        <v>15.430000000000291</v>
      </c>
      <c r="D438" s="59"/>
      <c r="E438" s="243"/>
      <c r="F438" s="129"/>
      <c r="G438" s="269"/>
      <c r="H438" s="59"/>
      <c r="I438" s="61"/>
      <c r="J438" s="59"/>
      <c r="K438" s="61"/>
      <c r="L438" s="129"/>
      <c r="M438" s="125"/>
      <c r="N438" s="129"/>
      <c r="O438" s="152"/>
      <c r="P438" s="153"/>
      <c r="Q438" s="169"/>
      <c r="R438" s="153"/>
      <c r="S438" s="169"/>
      <c r="T438" s="153"/>
      <c r="U438" s="169"/>
      <c r="V438" s="153"/>
      <c r="W438" s="184"/>
      <c r="X438" s="169"/>
      <c r="Y438" s="153"/>
      <c r="Z438" s="184"/>
      <c r="AA438" s="169"/>
      <c r="AB438" s="181"/>
    </row>
    <row r="439" spans="1:28" ht="15">
      <c r="A439" s="419" t="s">
        <v>175</v>
      </c>
      <c r="B439" s="420"/>
      <c r="C439" s="274">
        <v>17.530000000013388</v>
      </c>
      <c r="D439" s="59"/>
      <c r="E439" s="243"/>
      <c r="F439" s="129"/>
      <c r="G439" s="269"/>
      <c r="H439" s="59"/>
      <c r="I439" s="61"/>
      <c r="J439" s="59"/>
      <c r="K439" s="61"/>
      <c r="L439" s="129"/>
      <c r="M439" s="125"/>
      <c r="N439" s="129"/>
      <c r="O439" s="138"/>
      <c r="P439" s="135"/>
      <c r="Q439" s="135"/>
      <c r="R439" s="135"/>
      <c r="S439" s="135"/>
      <c r="T439" s="135"/>
      <c r="U439" s="135"/>
      <c r="V439" s="135"/>
      <c r="W439" s="135"/>
      <c r="X439" s="135"/>
      <c r="Y439" s="135"/>
      <c r="Z439" s="135"/>
      <c r="AA439" s="135"/>
      <c r="AB439" s="135"/>
    </row>
    <row r="440" spans="1:28" ht="15">
      <c r="A440" s="419" t="s">
        <v>176</v>
      </c>
      <c r="B440" s="420"/>
      <c r="C440" s="274">
        <v>17.239999999997963</v>
      </c>
      <c r="D440" s="59"/>
      <c r="E440" s="243"/>
      <c r="F440" s="129"/>
      <c r="G440" s="269"/>
      <c r="H440" s="59"/>
      <c r="I440" s="61"/>
      <c r="J440" s="59"/>
      <c r="K440" s="61"/>
      <c r="L440" s="129"/>
      <c r="M440" s="125"/>
      <c r="N440" s="129"/>
      <c r="O440" s="135" t="s">
        <v>104</v>
      </c>
      <c r="P440" s="135"/>
      <c r="Q440" s="135"/>
      <c r="R440" s="135"/>
      <c r="S440" s="135"/>
      <c r="T440" s="135"/>
      <c r="U440" s="135"/>
      <c r="V440" s="135"/>
      <c r="W440" s="135"/>
      <c r="X440" s="135"/>
      <c r="Y440" s="135"/>
      <c r="Z440" s="135"/>
      <c r="AA440" s="138"/>
      <c r="AB440" s="135"/>
    </row>
    <row r="441" spans="1:28" ht="15.75" thickBot="1">
      <c r="A441" s="421" t="s">
        <v>177</v>
      </c>
      <c r="B441" s="422"/>
      <c r="C441" s="317">
        <v>441.3500000000131</v>
      </c>
      <c r="D441" s="202"/>
      <c r="E441" s="245"/>
      <c r="F441" s="130"/>
      <c r="G441" s="269"/>
      <c r="H441" s="59"/>
      <c r="I441" s="61"/>
      <c r="J441" s="59"/>
      <c r="K441" s="61"/>
      <c r="L441" s="129"/>
      <c r="M441" s="126"/>
      <c r="N441" s="130"/>
      <c r="O441" s="203"/>
      <c r="P441" s="138"/>
      <c r="Q441" s="138"/>
      <c r="R441" s="138"/>
      <c r="S441" s="138"/>
      <c r="T441" s="138"/>
      <c r="U441" s="138"/>
      <c r="V441" s="182"/>
      <c r="W441" s="182"/>
      <c r="X441" s="138"/>
      <c r="Y441" s="138"/>
      <c r="Z441" s="138"/>
      <c r="AA441" s="138"/>
      <c r="AB441" s="135"/>
    </row>
    <row r="442" spans="1:28" ht="15.75" thickTop="1">
      <c r="A442" s="423"/>
      <c r="B442" s="423"/>
      <c r="O442" s="188" t="s">
        <v>285</v>
      </c>
      <c r="P442" s="178"/>
      <c r="Q442" s="188" t="s">
        <v>102</v>
      </c>
      <c r="R442" s="178"/>
      <c r="S442" s="148" t="s">
        <v>297</v>
      </c>
      <c r="T442" s="178"/>
      <c r="U442" s="148" t="s">
        <v>211</v>
      </c>
      <c r="V442" s="178"/>
      <c r="W442" s="148" t="s">
        <v>213</v>
      </c>
      <c r="X442" s="149"/>
      <c r="Y442" s="178"/>
      <c r="Z442" s="148"/>
      <c r="AA442" s="178"/>
      <c r="AB442" s="135"/>
    </row>
    <row r="443" spans="1:28" ht="1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179"/>
      <c r="P443" s="180"/>
      <c r="Q443" s="179" t="s">
        <v>110</v>
      </c>
      <c r="R443" s="180"/>
      <c r="S443" s="179" t="s">
        <v>210</v>
      </c>
      <c r="T443" s="180"/>
      <c r="U443" s="179" t="s">
        <v>212</v>
      </c>
      <c r="V443" s="180"/>
      <c r="W443" s="179" t="s">
        <v>214</v>
      </c>
      <c r="X443" s="138"/>
      <c r="Y443" s="180"/>
      <c r="Z443" s="179" t="s">
        <v>300</v>
      </c>
      <c r="AA443" s="180"/>
      <c r="AB443" s="135"/>
    </row>
    <row r="444" spans="1:28" ht="1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179"/>
      <c r="P444" s="180"/>
      <c r="Q444" s="179"/>
      <c r="R444" s="180"/>
      <c r="S444" s="179"/>
      <c r="T444" s="180"/>
      <c r="U444" s="179"/>
      <c r="V444" s="180"/>
      <c r="W444" s="179" t="s">
        <v>215</v>
      </c>
      <c r="X444" s="138"/>
      <c r="Y444" s="180"/>
      <c r="Z444" s="179"/>
      <c r="AA444" s="180"/>
      <c r="AB444" s="135"/>
    </row>
    <row r="445" spans="1:28" ht="15">
      <c r="A445" s="132"/>
      <c r="B445" s="133"/>
      <c r="C445" s="134"/>
      <c r="D445" s="134"/>
      <c r="E445" s="134"/>
      <c r="F445" s="134"/>
      <c r="G445" s="134"/>
      <c r="H445" s="134"/>
      <c r="I445" s="134"/>
      <c r="J445" s="134"/>
      <c r="K445" s="134"/>
      <c r="L445" s="134"/>
      <c r="M445" s="115"/>
      <c r="N445" s="115"/>
      <c r="O445" s="150"/>
      <c r="P445" s="195"/>
      <c r="Q445" s="150"/>
      <c r="R445" s="195"/>
      <c r="S445" s="150"/>
      <c r="T445" s="195"/>
      <c r="U445" s="150"/>
      <c r="V445" s="195"/>
      <c r="W445" s="150" t="s">
        <v>299</v>
      </c>
      <c r="X445" s="151"/>
      <c r="Y445" s="195"/>
      <c r="Z445" s="150"/>
      <c r="AA445" s="195"/>
      <c r="AB445" s="135"/>
    </row>
    <row r="446" spans="1:27" ht="15">
      <c r="A446" s="133"/>
      <c r="B446" s="133"/>
      <c r="C446" s="72"/>
      <c r="D446" s="3"/>
      <c r="E446" s="3"/>
      <c r="F446" s="3"/>
      <c r="G446" s="134"/>
      <c r="H446" s="134"/>
      <c r="I446" s="134"/>
      <c r="J446" s="134"/>
      <c r="K446" s="134"/>
      <c r="L446" s="134"/>
      <c r="M446" s="115"/>
      <c r="N446" s="115"/>
      <c r="O446" s="200"/>
      <c r="P446" s="248"/>
      <c r="Q446" s="153"/>
      <c r="R446" s="183"/>
      <c r="S446" s="200"/>
      <c r="T446" s="248"/>
      <c r="U446" s="153"/>
      <c r="V446" s="169"/>
      <c r="W446" s="153"/>
      <c r="X446" s="184"/>
      <c r="Y446" s="169"/>
      <c r="Z446" s="153"/>
      <c r="AA446" s="169"/>
    </row>
    <row r="447" spans="4:27" ht="15">
      <c r="D447" t="s">
        <v>178</v>
      </c>
      <c r="O447" s="200"/>
      <c r="P447" s="248"/>
      <c r="Q447" s="153"/>
      <c r="R447" s="183"/>
      <c r="S447" s="200"/>
      <c r="T447" s="248"/>
      <c r="U447" s="153"/>
      <c r="V447" s="169"/>
      <c r="W447" s="153"/>
      <c r="X447" s="184"/>
      <c r="Y447" s="169"/>
      <c r="Z447" s="153"/>
      <c r="AA447" s="169"/>
    </row>
    <row r="448" spans="15:27" ht="15">
      <c r="O448" s="200"/>
      <c r="P448" s="248"/>
      <c r="Q448" s="153"/>
      <c r="R448" s="183"/>
      <c r="S448" s="200"/>
      <c r="T448" s="248"/>
      <c r="U448" s="153"/>
      <c r="V448" s="169"/>
      <c r="W448" s="153"/>
      <c r="X448" s="184"/>
      <c r="Y448" s="169"/>
      <c r="Z448" s="153"/>
      <c r="AA448" s="169"/>
    </row>
    <row r="449" spans="1:27" ht="15">
      <c r="A449" s="464" t="s">
        <v>62</v>
      </c>
      <c r="B449" s="465"/>
      <c r="C449" s="400" t="s">
        <v>179</v>
      </c>
      <c r="D449" s="401"/>
      <c r="E449" s="401"/>
      <c r="F449" s="463"/>
      <c r="G449" s="400" t="s">
        <v>180</v>
      </c>
      <c r="H449" s="401"/>
      <c r="I449" s="401"/>
      <c r="J449" s="401"/>
      <c r="K449" s="401"/>
      <c r="L449" s="463"/>
      <c r="M449" s="467" t="s">
        <v>280</v>
      </c>
      <c r="N449" s="468"/>
      <c r="O449" s="200"/>
      <c r="P449" s="248"/>
      <c r="Q449" s="153"/>
      <c r="R449" s="183"/>
      <c r="S449" s="200"/>
      <c r="T449" s="248"/>
      <c r="U449" s="153"/>
      <c r="V449" s="169"/>
      <c r="W449" s="153"/>
      <c r="X449" s="184"/>
      <c r="Y449" s="169"/>
      <c r="Z449" s="153"/>
      <c r="AA449" s="169"/>
    </row>
    <row r="450" spans="1:27" ht="15">
      <c r="A450" s="466"/>
      <c r="B450" s="465"/>
      <c r="C450" s="144" t="s">
        <v>184</v>
      </c>
      <c r="D450" s="76"/>
      <c r="E450" s="74" t="s">
        <v>185</v>
      </c>
      <c r="F450" s="76"/>
      <c r="G450" s="400" t="s">
        <v>181</v>
      </c>
      <c r="H450" s="463"/>
      <c r="I450" s="400" t="s">
        <v>182</v>
      </c>
      <c r="J450" s="463"/>
      <c r="K450" s="400" t="s">
        <v>183</v>
      </c>
      <c r="L450" s="463"/>
      <c r="M450" s="467"/>
      <c r="N450" s="468"/>
      <c r="O450" s="200"/>
      <c r="P450" s="248"/>
      <c r="Q450" s="153"/>
      <c r="R450" s="183"/>
      <c r="S450" s="200"/>
      <c r="T450" s="248"/>
      <c r="U450" s="153"/>
      <c r="V450" s="169"/>
      <c r="W450" s="153"/>
      <c r="X450" s="184"/>
      <c r="Y450" s="169"/>
      <c r="Z450" s="153"/>
      <c r="AA450" s="169"/>
    </row>
    <row r="451" spans="1:27" ht="15">
      <c r="A451" s="400" t="s">
        <v>63</v>
      </c>
      <c r="B451" s="463"/>
      <c r="C451" s="276">
        <f>C417+C418+C419+C420+C421+C422+C423+C424</f>
        <v>151.62000000000262</v>
      </c>
      <c r="D451" s="59"/>
      <c r="E451" s="243"/>
      <c r="F451" s="59"/>
      <c r="G451" s="280">
        <f>C451/8</f>
        <v>18.952500000000327</v>
      </c>
      <c r="H451" s="271"/>
      <c r="I451" s="61"/>
      <c r="J451" s="59"/>
      <c r="K451" s="61"/>
      <c r="L451" s="59"/>
      <c r="M451" s="61"/>
      <c r="N451" s="246"/>
      <c r="O451" s="200"/>
      <c r="P451" s="248"/>
      <c r="Q451" s="153"/>
      <c r="R451" s="183"/>
      <c r="S451" s="200"/>
      <c r="T451" s="248"/>
      <c r="U451" s="153"/>
      <c r="V451" s="169"/>
      <c r="W451" s="153"/>
      <c r="X451" s="184"/>
      <c r="Y451" s="169"/>
      <c r="Z451" s="153"/>
      <c r="AA451" s="169"/>
    </row>
    <row r="452" spans="1:27" ht="15">
      <c r="A452" s="400" t="s">
        <v>186</v>
      </c>
      <c r="B452" s="463"/>
      <c r="C452" s="237">
        <f>C425+C426+C427+C428+C429+C430+C431+C432</f>
        <v>150.13000000001193</v>
      </c>
      <c r="D452" s="59"/>
      <c r="E452" s="243"/>
      <c r="F452" s="59"/>
      <c r="G452" s="280">
        <f>C452/8</f>
        <v>18.76625000000149</v>
      </c>
      <c r="H452" s="59"/>
      <c r="I452" s="61"/>
      <c r="J452" s="59"/>
      <c r="K452" s="61"/>
      <c r="L452" s="59"/>
      <c r="M452" s="61"/>
      <c r="N452" s="246"/>
      <c r="O452" s="200"/>
      <c r="P452" s="248"/>
      <c r="Q452" s="153"/>
      <c r="R452" s="183"/>
      <c r="S452" s="200"/>
      <c r="T452" s="248"/>
      <c r="U452" s="153"/>
      <c r="V452" s="169"/>
      <c r="W452" s="153"/>
      <c r="X452" s="184"/>
      <c r="Y452" s="169"/>
      <c r="Z452" s="153"/>
      <c r="AA452" s="169"/>
    </row>
    <row r="453" spans="1:27" ht="15">
      <c r="A453" s="400" t="s">
        <v>187</v>
      </c>
      <c r="B453" s="463"/>
      <c r="C453" s="237">
        <f>C433+C434+C435+C436+C437+C438+C439+C440</f>
        <v>139.59999999999854</v>
      </c>
      <c r="D453" s="59"/>
      <c r="E453" s="243"/>
      <c r="F453" s="59"/>
      <c r="G453" s="280">
        <f>C453/8</f>
        <v>17.449999999999818</v>
      </c>
      <c r="H453" s="59"/>
      <c r="I453" s="61"/>
      <c r="J453" s="59"/>
      <c r="K453" s="61"/>
      <c r="L453" s="59"/>
      <c r="M453" s="61"/>
      <c r="N453" s="246"/>
      <c r="O453" s="135"/>
      <c r="P453" s="135"/>
      <c r="Q453" s="135"/>
      <c r="R453" s="135"/>
      <c r="S453" s="135"/>
      <c r="T453" s="135"/>
      <c r="U453" s="135"/>
      <c r="V453" s="135"/>
      <c r="W453" s="135"/>
      <c r="X453" s="135"/>
      <c r="Y453" s="135"/>
      <c r="Z453" s="135"/>
      <c r="AA453" s="135"/>
    </row>
    <row r="454" spans="1:27" ht="15">
      <c r="A454" s="400" t="s">
        <v>188</v>
      </c>
      <c r="B454" s="463"/>
      <c r="C454" s="237">
        <f>C451+C452+C453</f>
        <v>441.3500000000131</v>
      </c>
      <c r="D454" s="59"/>
      <c r="E454" s="243"/>
      <c r="F454" s="59"/>
      <c r="G454" s="280">
        <f>C454/24</f>
        <v>18.389583333333878</v>
      </c>
      <c r="H454" s="59"/>
      <c r="I454" s="61"/>
      <c r="J454" s="59"/>
      <c r="K454" s="61"/>
      <c r="L454" s="59"/>
      <c r="M454" s="61"/>
      <c r="N454" s="246"/>
      <c r="O454" s="182"/>
      <c r="P454" s="138"/>
      <c r="Q454" s="182"/>
      <c r="R454" s="138"/>
      <c r="S454" s="138"/>
      <c r="T454" s="138"/>
      <c r="U454" s="138"/>
      <c r="V454" s="138"/>
      <c r="W454" s="138"/>
      <c r="X454" s="138"/>
      <c r="Y454" s="138"/>
      <c r="Z454" s="138"/>
      <c r="AA454" s="138"/>
    </row>
    <row r="455" spans="1:27" ht="15">
      <c r="A455" s="61"/>
      <c r="B455" s="62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59"/>
      <c r="O455" s="138"/>
      <c r="P455" s="203"/>
      <c r="Q455" s="138"/>
      <c r="R455" s="138"/>
      <c r="S455" s="138"/>
      <c r="T455" s="138"/>
      <c r="U455" s="138"/>
      <c r="V455" s="138"/>
      <c r="W455" s="138"/>
      <c r="X455" s="138"/>
      <c r="Y455" s="138"/>
      <c r="Z455" s="138"/>
      <c r="AA455" s="138"/>
    </row>
    <row r="456" spans="15:27" ht="15">
      <c r="O456" s="138"/>
      <c r="P456" s="312"/>
      <c r="Q456" s="138"/>
      <c r="R456" s="138"/>
      <c r="S456" s="138"/>
      <c r="T456" s="138"/>
      <c r="U456" s="138"/>
      <c r="V456" s="138"/>
      <c r="W456" s="138"/>
      <c r="X456" s="138"/>
      <c r="Y456" s="138"/>
      <c r="Z456" s="138"/>
      <c r="AA456" s="138"/>
    </row>
    <row r="457" spans="15:27" ht="15">
      <c r="O457" s="138"/>
      <c r="P457" s="312"/>
      <c r="Q457" s="138"/>
      <c r="R457" s="138"/>
      <c r="S457" s="138"/>
      <c r="T457" s="138"/>
      <c r="U457" s="138"/>
      <c r="V457" s="138"/>
      <c r="W457" s="138"/>
      <c r="X457" s="138"/>
      <c r="Y457" s="138"/>
      <c r="Z457" s="138"/>
      <c r="AA457" s="138"/>
    </row>
    <row r="458" spans="1:27" ht="15">
      <c r="A458" s="100"/>
      <c r="O458" s="203"/>
      <c r="P458" s="312"/>
      <c r="Q458" s="138"/>
      <c r="R458" s="182"/>
      <c r="S458" s="203"/>
      <c r="T458" s="203"/>
      <c r="U458" s="138"/>
      <c r="V458" s="138"/>
      <c r="W458" s="138"/>
      <c r="X458" s="138"/>
      <c r="Y458" s="138"/>
      <c r="Z458" s="138"/>
      <c r="AA458" s="138"/>
    </row>
    <row r="459" spans="3:27" ht="15">
      <c r="C459" s="1"/>
      <c r="K459" s="1"/>
      <c r="O459" s="203"/>
      <c r="P459" s="312"/>
      <c r="Q459" s="138"/>
      <c r="R459" s="182"/>
      <c r="S459" s="203"/>
      <c r="T459" s="203"/>
      <c r="U459" s="138"/>
      <c r="V459" s="138"/>
      <c r="W459" s="138"/>
      <c r="X459" s="138"/>
      <c r="Y459" s="138"/>
      <c r="Z459" s="138"/>
      <c r="AA459" s="138"/>
    </row>
    <row r="460" spans="15:27" ht="15">
      <c r="O460" s="203"/>
      <c r="P460" s="312"/>
      <c r="Q460" s="138"/>
      <c r="R460" s="182"/>
      <c r="S460" s="203"/>
      <c r="T460" s="203"/>
      <c r="U460" s="138"/>
      <c r="V460" s="138"/>
      <c r="W460" s="138"/>
      <c r="X460" s="138"/>
      <c r="Y460" s="138"/>
      <c r="Z460" s="138"/>
      <c r="AA460" s="138"/>
    </row>
    <row r="461" spans="1:8" ht="12.75">
      <c r="A461" s="100" t="s">
        <v>189</v>
      </c>
      <c r="H461" t="s">
        <v>192</v>
      </c>
    </row>
    <row r="462" spans="3:11" ht="12.75">
      <c r="C462" s="1" t="s">
        <v>190</v>
      </c>
      <c r="K462" s="1" t="s">
        <v>191</v>
      </c>
    </row>
    <row r="473" spans="1:14" ht="14.25">
      <c r="A473" s="3"/>
      <c r="B473" s="3"/>
      <c r="C473" s="3"/>
      <c r="D473" s="3"/>
      <c r="E473" s="3"/>
      <c r="F473" s="3"/>
      <c r="G473" s="3"/>
      <c r="H473" s="3"/>
      <c r="I473" s="8"/>
      <c r="J473" s="8"/>
      <c r="K473" s="8"/>
      <c r="L473" s="8"/>
      <c r="M473" s="8"/>
      <c r="N473" s="8"/>
    </row>
    <row r="474" spans="1:14" ht="14.25">
      <c r="A474" s="106"/>
      <c r="B474" s="3"/>
      <c r="C474" s="3"/>
      <c r="D474" s="3"/>
      <c r="E474" s="3"/>
      <c r="F474" s="3"/>
      <c r="G474" s="166"/>
      <c r="H474" s="3"/>
      <c r="I474" s="8"/>
      <c r="J474" s="8"/>
      <c r="K474" s="8"/>
      <c r="L474" s="8"/>
      <c r="M474" s="8"/>
      <c r="N474" s="8"/>
    </row>
    <row r="475" spans="1:14" ht="12.75">
      <c r="A475" s="20"/>
      <c r="B475" s="20"/>
      <c r="C475" s="20"/>
      <c r="D475" s="20"/>
      <c r="E475" s="20"/>
      <c r="F475" s="3"/>
      <c r="G475" s="3"/>
      <c r="H475" s="3"/>
      <c r="I475" s="3"/>
      <c r="J475" s="3"/>
      <c r="K475" s="3"/>
      <c r="L475" s="3"/>
      <c r="M475" s="3"/>
      <c r="N475" s="3"/>
    </row>
    <row r="476" spans="1:14" ht="14.25">
      <c r="A476" s="8"/>
      <c r="B476" s="8"/>
      <c r="C476" s="8"/>
      <c r="D476" s="8"/>
      <c r="E476" s="8"/>
      <c r="F476" s="3"/>
      <c r="G476" s="3"/>
      <c r="H476" s="3"/>
      <c r="I476" s="3"/>
      <c r="J476" s="3"/>
      <c r="K476" s="3"/>
      <c r="L476" s="3"/>
      <c r="M476" s="3"/>
      <c r="N476" s="3"/>
    </row>
    <row r="477" spans="1:14" ht="14.25">
      <c r="A477" s="8"/>
      <c r="B477" s="8"/>
      <c r="C477" s="8"/>
      <c r="D477" s="8"/>
      <c r="E477" s="8"/>
      <c r="F477" s="3"/>
      <c r="G477" s="3"/>
      <c r="H477" s="3"/>
      <c r="I477" s="3"/>
      <c r="J477" s="3"/>
      <c r="K477" s="3"/>
      <c r="L477" s="3"/>
      <c r="M477" s="3"/>
      <c r="N477" s="3"/>
    </row>
    <row r="478" spans="1:14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</row>
    <row r="479" spans="1:14" ht="12.75">
      <c r="A479" s="106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</row>
    <row r="480" spans="1:14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</row>
    <row r="481" spans="1:14" ht="15">
      <c r="A481" s="3"/>
      <c r="B481" s="3"/>
      <c r="C481" s="3"/>
      <c r="D481" s="102"/>
      <c r="E481" s="102"/>
      <c r="F481" s="102"/>
      <c r="G481" s="102"/>
      <c r="H481" s="102"/>
      <c r="I481" s="102"/>
      <c r="J481" s="102"/>
      <c r="K481" s="102"/>
      <c r="L481" s="14"/>
      <c r="M481" s="3"/>
      <c r="N481" s="3"/>
    </row>
    <row r="482" spans="1:14" ht="15">
      <c r="A482" s="3"/>
      <c r="B482" s="3"/>
      <c r="C482" s="3"/>
      <c r="D482" s="102"/>
      <c r="E482" s="102"/>
      <c r="F482" s="102"/>
      <c r="G482" s="102"/>
      <c r="H482" s="102"/>
      <c r="I482" s="102"/>
      <c r="J482" s="102"/>
      <c r="K482" s="102"/>
      <c r="L482" s="14"/>
      <c r="M482" s="3"/>
      <c r="N482" s="3"/>
    </row>
    <row r="483" spans="1:14" ht="15">
      <c r="A483" s="3"/>
      <c r="B483" s="3"/>
      <c r="C483" s="3"/>
      <c r="D483" s="102"/>
      <c r="E483" s="102"/>
      <c r="F483" s="102"/>
      <c r="G483" s="102"/>
      <c r="H483" s="102"/>
      <c r="I483" s="102"/>
      <c r="J483" s="102"/>
      <c r="K483" s="102"/>
      <c r="L483" s="14"/>
      <c r="M483" s="3"/>
      <c r="N483" s="3"/>
    </row>
    <row r="484" spans="1:14" ht="12.75">
      <c r="A484" s="3"/>
      <c r="B484" s="3"/>
      <c r="C484" s="3"/>
      <c r="D484" s="3"/>
      <c r="E484" s="3"/>
      <c r="F484" s="106"/>
      <c r="G484" s="3"/>
      <c r="H484" s="3"/>
      <c r="I484" s="3"/>
      <c r="J484" s="3"/>
      <c r="K484" s="3"/>
      <c r="L484" s="3"/>
      <c r="M484" s="3"/>
      <c r="N484" s="3"/>
    </row>
    <row r="485" spans="1:14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</row>
    <row r="486" spans="1:14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</row>
    <row r="487" spans="1:14" ht="15">
      <c r="A487" s="103"/>
      <c r="B487" s="3"/>
      <c r="C487" s="3"/>
      <c r="D487" s="3"/>
      <c r="E487" s="3"/>
      <c r="F487" s="102"/>
      <c r="G487" s="102"/>
      <c r="H487" s="102"/>
      <c r="I487" s="3"/>
      <c r="J487" s="3"/>
      <c r="K487" s="3"/>
      <c r="L487" s="3"/>
      <c r="M487" s="3"/>
      <c r="N487" s="3"/>
    </row>
    <row r="488" spans="1:14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</row>
    <row r="489" spans="1:14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</row>
    <row r="490" spans="1:14" ht="12.75">
      <c r="A490" s="132"/>
      <c r="B490" s="132"/>
      <c r="C490" s="296"/>
      <c r="D490" s="296"/>
      <c r="E490" s="296"/>
      <c r="F490" s="296"/>
      <c r="G490" s="115"/>
      <c r="H490" s="115"/>
      <c r="I490" s="115"/>
      <c r="J490" s="115"/>
      <c r="K490" s="115"/>
      <c r="L490" s="115"/>
      <c r="M490" s="115"/>
      <c r="N490" s="115"/>
    </row>
    <row r="491" spans="1:14" ht="12.75">
      <c r="A491" s="132"/>
      <c r="B491" s="132"/>
      <c r="C491" s="296"/>
      <c r="D491" s="296"/>
      <c r="E491" s="296"/>
      <c r="F491" s="296"/>
      <c r="G491" s="115"/>
      <c r="H491" s="115"/>
      <c r="I491" s="115"/>
      <c r="J491" s="115"/>
      <c r="K491" s="115"/>
      <c r="L491" s="115"/>
      <c r="M491" s="115"/>
      <c r="N491" s="115"/>
    </row>
    <row r="492" spans="1:14" ht="12.75">
      <c r="A492" s="132"/>
      <c r="B492" s="132"/>
      <c r="C492" s="3"/>
      <c r="D492" s="3"/>
      <c r="E492" s="3"/>
      <c r="F492" s="3"/>
      <c r="G492" s="115"/>
      <c r="H492" s="115"/>
      <c r="I492" s="115"/>
      <c r="J492" s="115"/>
      <c r="K492" s="115"/>
      <c r="L492" s="115"/>
      <c r="M492" s="115"/>
      <c r="N492" s="115"/>
    </row>
    <row r="493" spans="1:14" ht="12.75">
      <c r="A493" s="132"/>
      <c r="B493" s="132"/>
      <c r="C493" s="3"/>
      <c r="D493" s="3"/>
      <c r="E493" s="3"/>
      <c r="F493" s="3"/>
      <c r="G493" s="115"/>
      <c r="H493" s="115"/>
      <c r="I493" s="115"/>
      <c r="J493" s="115"/>
      <c r="K493" s="115"/>
      <c r="L493" s="115"/>
      <c r="M493" s="115"/>
      <c r="N493" s="115"/>
    </row>
    <row r="494" spans="1:14" ht="12.75">
      <c r="A494" s="132"/>
      <c r="B494" s="132"/>
      <c r="C494" s="3"/>
      <c r="D494" s="3"/>
      <c r="E494" s="3"/>
      <c r="F494" s="3"/>
      <c r="G494" s="115"/>
      <c r="H494" s="115"/>
      <c r="I494" s="115"/>
      <c r="J494" s="115"/>
      <c r="K494" s="115"/>
      <c r="L494" s="115"/>
      <c r="M494" s="115"/>
      <c r="N494" s="115"/>
    </row>
    <row r="495" spans="1:14" ht="12.75">
      <c r="A495" s="132"/>
      <c r="B495" s="132"/>
      <c r="C495" s="134"/>
      <c r="D495" s="134"/>
      <c r="E495" s="134"/>
      <c r="F495" s="134"/>
      <c r="G495" s="115"/>
      <c r="H495" s="115"/>
      <c r="I495" s="115"/>
      <c r="J495" s="115"/>
      <c r="K495" s="115"/>
      <c r="L495" s="115"/>
      <c r="M495" s="115"/>
      <c r="N495" s="115"/>
    </row>
    <row r="496" spans="1:14" ht="15">
      <c r="A496" s="134"/>
      <c r="B496" s="134"/>
      <c r="C496" s="277"/>
      <c r="D496" s="3"/>
      <c r="E496" s="281"/>
      <c r="F496" s="3"/>
      <c r="G496" s="282"/>
      <c r="H496" s="3"/>
      <c r="I496" s="134"/>
      <c r="J496" s="134"/>
      <c r="K496" s="3"/>
      <c r="L496" s="3"/>
      <c r="M496" s="3"/>
      <c r="N496" s="3"/>
    </row>
    <row r="497" spans="1:14" ht="15">
      <c r="A497" s="424"/>
      <c r="B497" s="424"/>
      <c r="C497" s="277"/>
      <c r="D497" s="3"/>
      <c r="E497" s="281"/>
      <c r="F497" s="3"/>
      <c r="G497" s="282"/>
      <c r="H497" s="3"/>
      <c r="I497" s="134"/>
      <c r="J497" s="3"/>
      <c r="K497" s="3"/>
      <c r="L497" s="3"/>
      <c r="M497" s="3"/>
      <c r="N497" s="3"/>
    </row>
    <row r="498" spans="1:14" ht="15">
      <c r="A498" s="424"/>
      <c r="B498" s="424"/>
      <c r="C498" s="277"/>
      <c r="D498" s="3"/>
      <c r="E498" s="281"/>
      <c r="F498" s="3"/>
      <c r="G498" s="282"/>
      <c r="H498" s="3"/>
      <c r="I498" s="134"/>
      <c r="J498" s="3"/>
      <c r="K498" s="3"/>
      <c r="L498" s="3"/>
      <c r="M498" s="3"/>
      <c r="N498" s="3"/>
    </row>
    <row r="499" spans="1:14" ht="15">
      <c r="A499" s="424"/>
      <c r="B499" s="424"/>
      <c r="C499" s="277"/>
      <c r="D499" s="3"/>
      <c r="E499" s="281"/>
      <c r="F499" s="3"/>
      <c r="G499" s="282"/>
      <c r="H499" s="3"/>
      <c r="I499" s="134"/>
      <c r="J499" s="3"/>
      <c r="K499" s="3"/>
      <c r="L499" s="3"/>
      <c r="M499" s="3"/>
      <c r="N499" s="3"/>
    </row>
    <row r="500" spans="1:14" ht="15">
      <c r="A500" s="424"/>
      <c r="B500" s="424"/>
      <c r="C500" s="277"/>
      <c r="D500" s="3"/>
      <c r="E500" s="281"/>
      <c r="F500" s="3"/>
      <c r="G500" s="282"/>
      <c r="H500" s="3"/>
      <c r="I500" s="3"/>
      <c r="J500" s="3"/>
      <c r="K500" s="3"/>
      <c r="L500" s="3"/>
      <c r="M500" s="3"/>
      <c r="N500" s="3"/>
    </row>
    <row r="501" spans="1:14" ht="15">
      <c r="A501" s="424"/>
      <c r="B501" s="424"/>
      <c r="C501" s="277"/>
      <c r="D501" s="3"/>
      <c r="E501" s="281"/>
      <c r="F501" s="115"/>
      <c r="G501" s="282"/>
      <c r="H501" s="115"/>
      <c r="I501" s="115"/>
      <c r="J501" s="115"/>
      <c r="K501" s="115"/>
      <c r="L501" s="3"/>
      <c r="M501" s="3"/>
      <c r="N501" s="3"/>
    </row>
    <row r="502" spans="1:14" ht="15">
      <c r="A502" s="424"/>
      <c r="B502" s="424"/>
      <c r="C502" s="277"/>
      <c r="D502" s="3"/>
      <c r="E502" s="281"/>
      <c r="F502" s="115"/>
      <c r="G502" s="282"/>
      <c r="H502" s="115"/>
      <c r="I502" s="115"/>
      <c r="J502" s="115"/>
      <c r="K502" s="115"/>
      <c r="L502" s="3"/>
      <c r="M502" s="3"/>
      <c r="N502" s="3"/>
    </row>
    <row r="503" spans="1:14" ht="15">
      <c r="A503" s="424"/>
      <c r="B503" s="424"/>
      <c r="C503" s="277"/>
      <c r="D503" s="3"/>
      <c r="E503" s="281"/>
      <c r="F503" s="115"/>
      <c r="G503" s="282"/>
      <c r="H503" s="115"/>
      <c r="I503" s="115"/>
      <c r="J503" s="115"/>
      <c r="K503" s="115"/>
      <c r="L503" s="3"/>
      <c r="M503" s="3"/>
      <c r="N503" s="3"/>
    </row>
    <row r="504" spans="1:14" ht="15">
      <c r="A504" s="424"/>
      <c r="B504" s="424"/>
      <c r="C504" s="277"/>
      <c r="D504" s="3"/>
      <c r="E504" s="281"/>
      <c r="F504" s="115"/>
      <c r="G504" s="282"/>
      <c r="H504" s="115"/>
      <c r="I504" s="115"/>
      <c r="J504" s="115"/>
      <c r="K504" s="115"/>
      <c r="L504" s="3"/>
      <c r="M504" s="3"/>
      <c r="N504" s="3"/>
    </row>
    <row r="505" spans="1:14" ht="15">
      <c r="A505" s="424"/>
      <c r="B505" s="424"/>
      <c r="C505" s="277"/>
      <c r="D505" s="3"/>
      <c r="E505" s="281"/>
      <c r="F505" s="115"/>
      <c r="G505" s="282"/>
      <c r="H505" s="115"/>
      <c r="I505" s="115"/>
      <c r="J505" s="115"/>
      <c r="K505" s="115"/>
      <c r="L505" s="3"/>
      <c r="M505" s="3"/>
      <c r="N505" s="3"/>
    </row>
    <row r="506" spans="1:14" ht="15">
      <c r="A506" s="424"/>
      <c r="B506" s="424"/>
      <c r="C506" s="277"/>
      <c r="D506" s="3"/>
      <c r="E506" s="281"/>
      <c r="F506" s="115"/>
      <c r="G506" s="282"/>
      <c r="H506" s="115"/>
      <c r="I506" s="115"/>
      <c r="J506" s="115"/>
      <c r="K506" s="115"/>
      <c r="L506" s="3"/>
      <c r="M506" s="3"/>
      <c r="N506" s="3"/>
    </row>
    <row r="507" spans="1:14" ht="15">
      <c r="A507" s="424"/>
      <c r="B507" s="424"/>
      <c r="C507" s="277"/>
      <c r="D507" s="3"/>
      <c r="E507" s="281"/>
      <c r="F507" s="3"/>
      <c r="G507" s="282"/>
      <c r="H507" s="3"/>
      <c r="I507" s="3"/>
      <c r="J507" s="3"/>
      <c r="K507" s="3"/>
      <c r="L507" s="3"/>
      <c r="M507" s="3"/>
      <c r="N507" s="3"/>
    </row>
    <row r="508" spans="1:14" ht="15">
      <c r="A508" s="424"/>
      <c r="B508" s="424"/>
      <c r="C508" s="277"/>
      <c r="D508" s="3"/>
      <c r="E508" s="281"/>
      <c r="F508" s="3"/>
      <c r="G508" s="282"/>
      <c r="H508" s="3"/>
      <c r="I508" s="3"/>
      <c r="J508" s="3"/>
      <c r="K508" s="3"/>
      <c r="L508" s="3"/>
      <c r="M508" s="3"/>
      <c r="N508" s="3"/>
    </row>
    <row r="509" spans="1:14" ht="15">
      <c r="A509" s="424"/>
      <c r="B509" s="424"/>
      <c r="C509" s="277"/>
      <c r="D509" s="3"/>
      <c r="E509" s="281"/>
      <c r="F509" s="3"/>
      <c r="G509" s="282"/>
      <c r="H509" s="3"/>
      <c r="I509" s="3"/>
      <c r="J509" s="3"/>
      <c r="K509" s="3"/>
      <c r="L509" s="3"/>
      <c r="M509" s="3"/>
      <c r="N509" s="3"/>
    </row>
    <row r="510" spans="1:14" ht="15">
      <c r="A510" s="424"/>
      <c r="B510" s="424"/>
      <c r="C510" s="277"/>
      <c r="D510" s="3"/>
      <c r="E510" s="281"/>
      <c r="F510" s="3"/>
      <c r="G510" s="282"/>
      <c r="H510" s="3"/>
      <c r="I510" s="3"/>
      <c r="J510" s="3"/>
      <c r="K510" s="3"/>
      <c r="L510" s="3"/>
      <c r="M510" s="3"/>
      <c r="N510" s="3"/>
    </row>
    <row r="511" spans="1:14" ht="15">
      <c r="A511" s="424"/>
      <c r="B511" s="424"/>
      <c r="C511" s="277"/>
      <c r="D511" s="3"/>
      <c r="E511" s="281"/>
      <c r="F511" s="3"/>
      <c r="G511" s="282"/>
      <c r="H511" s="3"/>
      <c r="I511" s="3"/>
      <c r="J511" s="3"/>
      <c r="K511" s="3"/>
      <c r="L511" s="3"/>
      <c r="M511" s="3"/>
      <c r="N511" s="3"/>
    </row>
    <row r="512" spans="1:14" ht="15">
      <c r="A512" s="424"/>
      <c r="B512" s="424"/>
      <c r="C512" s="277"/>
      <c r="D512" s="3"/>
      <c r="E512" s="281"/>
      <c r="F512" s="3"/>
      <c r="G512" s="282"/>
      <c r="H512" s="3"/>
      <c r="I512" s="3"/>
      <c r="J512" s="3"/>
      <c r="K512" s="3"/>
      <c r="L512" s="3"/>
      <c r="M512" s="3"/>
      <c r="N512" s="3"/>
    </row>
    <row r="513" spans="1:14" ht="15">
      <c r="A513" s="424"/>
      <c r="B513" s="424"/>
      <c r="C513" s="277"/>
      <c r="D513" s="3"/>
      <c r="E513" s="281"/>
      <c r="F513" s="3"/>
      <c r="G513" s="282"/>
      <c r="H513" s="3"/>
      <c r="I513" s="3"/>
      <c r="J513" s="3"/>
      <c r="K513" s="3"/>
      <c r="L513" s="3"/>
      <c r="M513" s="3"/>
      <c r="N513" s="3"/>
    </row>
    <row r="514" spans="1:14" ht="15">
      <c r="A514" s="424"/>
      <c r="B514" s="424"/>
      <c r="C514" s="277"/>
      <c r="D514" s="3"/>
      <c r="E514" s="281"/>
      <c r="F514" s="3"/>
      <c r="G514" s="282"/>
      <c r="H514" s="3"/>
      <c r="I514" s="3"/>
      <c r="J514" s="3"/>
      <c r="K514" s="3"/>
      <c r="L514" s="3"/>
      <c r="M514" s="3"/>
      <c r="N514" s="3"/>
    </row>
    <row r="515" spans="1:14" ht="15">
      <c r="A515" s="424"/>
      <c r="B515" s="424"/>
      <c r="C515" s="277"/>
      <c r="D515" s="3"/>
      <c r="E515" s="281"/>
      <c r="F515" s="3"/>
      <c r="G515" s="282"/>
      <c r="H515" s="3"/>
      <c r="I515" s="3"/>
      <c r="J515" s="3"/>
      <c r="K515" s="3"/>
      <c r="L515" s="3"/>
      <c r="M515" s="3"/>
      <c r="N515" s="3"/>
    </row>
    <row r="516" spans="1:14" ht="15">
      <c r="A516" s="424"/>
      <c r="B516" s="424"/>
      <c r="C516" s="277"/>
      <c r="D516" s="3"/>
      <c r="E516" s="281"/>
      <c r="F516" s="3"/>
      <c r="G516" s="282"/>
      <c r="H516" s="3"/>
      <c r="I516" s="3"/>
      <c r="J516" s="3"/>
      <c r="K516" s="3"/>
      <c r="L516" s="3"/>
      <c r="M516" s="3"/>
      <c r="N516" s="3"/>
    </row>
    <row r="517" spans="1:14" ht="15">
      <c r="A517" s="424"/>
      <c r="B517" s="424"/>
      <c r="C517" s="277"/>
      <c r="D517" s="3"/>
      <c r="E517" s="281"/>
      <c r="F517" s="3"/>
      <c r="G517" s="282"/>
      <c r="H517" s="3"/>
      <c r="I517" s="3"/>
      <c r="J517" s="3"/>
      <c r="K517" s="3"/>
      <c r="L517" s="3"/>
      <c r="M517" s="3"/>
      <c r="N517" s="3"/>
    </row>
    <row r="518" spans="1:14" ht="15">
      <c r="A518" s="424"/>
      <c r="B518" s="424"/>
      <c r="C518" s="277"/>
      <c r="D518" s="3"/>
      <c r="E518" s="281"/>
      <c r="F518" s="3"/>
      <c r="G518" s="282"/>
      <c r="H518" s="3"/>
      <c r="I518" s="3"/>
      <c r="J518" s="3"/>
      <c r="K518" s="3"/>
      <c r="L518" s="3"/>
      <c r="M518" s="3"/>
      <c r="N518" s="3"/>
    </row>
    <row r="519" spans="1:14" ht="15">
      <c r="A519" s="424"/>
      <c r="B519" s="424"/>
      <c r="C519" s="277"/>
      <c r="D519" s="3"/>
      <c r="E519" s="281"/>
      <c r="F519" s="3"/>
      <c r="G519" s="282"/>
      <c r="H519" s="3"/>
      <c r="I519" s="3"/>
      <c r="J519" s="3"/>
      <c r="K519" s="3"/>
      <c r="L519" s="3"/>
      <c r="M519" s="3"/>
      <c r="N519" s="3"/>
    </row>
    <row r="520" spans="1:14" ht="12.75">
      <c r="A520" s="424"/>
      <c r="B520" s="424"/>
      <c r="C520" s="283"/>
      <c r="D520" s="3"/>
      <c r="E520" s="281"/>
      <c r="F520" s="3"/>
      <c r="G520" s="282"/>
      <c r="H520" s="3"/>
      <c r="I520" s="3"/>
      <c r="J520" s="3"/>
      <c r="K520" s="3"/>
      <c r="L520" s="3"/>
      <c r="M520" s="3"/>
      <c r="N520" s="3"/>
    </row>
    <row r="521" spans="1:14" ht="12.75">
      <c r="A521" s="424"/>
      <c r="B521" s="424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</row>
    <row r="522" spans="1:14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</row>
    <row r="523" spans="1:14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</row>
    <row r="524" spans="1:14" ht="12.75">
      <c r="A524" s="132"/>
      <c r="B524" s="133"/>
      <c r="C524" s="134"/>
      <c r="D524" s="134"/>
      <c r="E524" s="134"/>
      <c r="F524" s="134"/>
      <c r="G524" s="134"/>
      <c r="H524" s="134"/>
      <c r="I524" s="134"/>
      <c r="J524" s="134"/>
      <c r="K524" s="134"/>
      <c r="L524" s="134"/>
      <c r="M524" s="115"/>
      <c r="N524" s="115"/>
    </row>
    <row r="525" spans="1:14" ht="12.75">
      <c r="A525" s="133"/>
      <c r="B525" s="133"/>
      <c r="C525" s="72"/>
      <c r="D525" s="3"/>
      <c r="E525" s="3"/>
      <c r="F525" s="3"/>
      <c r="G525" s="134"/>
      <c r="H525" s="134"/>
      <c r="I525" s="134"/>
      <c r="J525" s="134"/>
      <c r="K525" s="134"/>
      <c r="L525" s="134"/>
      <c r="M525" s="115"/>
      <c r="N525" s="115"/>
    </row>
    <row r="526" spans="1:14" ht="12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</row>
    <row r="527" spans="1:14" ht="12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</row>
    <row r="528" spans="1:14" ht="12.75">
      <c r="A528" s="459"/>
      <c r="B528" s="477"/>
      <c r="C528" s="478"/>
      <c r="D528" s="478"/>
      <c r="E528" s="478"/>
      <c r="F528" s="478"/>
      <c r="G528" s="478"/>
      <c r="H528" s="478"/>
      <c r="I528" s="478"/>
      <c r="J528" s="478"/>
      <c r="K528" s="478"/>
      <c r="L528" s="478"/>
      <c r="M528" s="479"/>
      <c r="N528" s="479"/>
    </row>
    <row r="529" spans="1:14" ht="12.75">
      <c r="A529" s="477"/>
      <c r="B529" s="477"/>
      <c r="C529" s="83"/>
      <c r="D529" s="14"/>
      <c r="E529" s="14"/>
      <c r="F529" s="14"/>
      <c r="G529" s="478"/>
      <c r="H529" s="478"/>
      <c r="I529" s="478"/>
      <c r="J529" s="478"/>
      <c r="K529" s="478"/>
      <c r="L529" s="478"/>
      <c r="M529" s="479"/>
      <c r="N529" s="479"/>
    </row>
    <row r="530" spans="1:14" ht="12.75">
      <c r="A530" s="478"/>
      <c r="B530" s="478"/>
      <c r="C530" s="284"/>
      <c r="D530" s="3"/>
      <c r="E530" s="281"/>
      <c r="F530" s="3"/>
      <c r="G530" s="285"/>
      <c r="H530" s="286"/>
      <c r="I530" s="3"/>
      <c r="J530" s="3"/>
      <c r="K530" s="3"/>
      <c r="L530" s="3"/>
      <c r="M530" s="3"/>
      <c r="N530" s="287"/>
    </row>
    <row r="531" spans="1:14" ht="12.75">
      <c r="A531" s="478"/>
      <c r="B531" s="478"/>
      <c r="C531" s="284"/>
      <c r="D531" s="3"/>
      <c r="E531" s="281"/>
      <c r="F531" s="3"/>
      <c r="G531" s="285"/>
      <c r="H531" s="3"/>
      <c r="I531" s="3"/>
      <c r="J531" s="3"/>
      <c r="K531" s="3"/>
      <c r="L531" s="3"/>
      <c r="M531" s="3"/>
      <c r="N531" s="287"/>
    </row>
    <row r="532" spans="1:14" ht="12.75">
      <c r="A532" s="478"/>
      <c r="B532" s="478"/>
      <c r="C532" s="284"/>
      <c r="D532" s="3"/>
      <c r="E532" s="281"/>
      <c r="F532" s="3"/>
      <c r="G532" s="285"/>
      <c r="H532" s="3"/>
      <c r="I532" s="3"/>
      <c r="J532" s="3"/>
      <c r="K532" s="3"/>
      <c r="L532" s="3"/>
      <c r="M532" s="3"/>
      <c r="N532" s="287"/>
    </row>
    <row r="533" spans="1:14" ht="12.75">
      <c r="A533" s="478"/>
      <c r="B533" s="478"/>
      <c r="C533" s="284"/>
      <c r="D533" s="3"/>
      <c r="E533" s="281"/>
      <c r="F533" s="3"/>
      <c r="G533" s="285"/>
      <c r="H533" s="3"/>
      <c r="I533" s="3"/>
      <c r="J533" s="3"/>
      <c r="K533" s="3"/>
      <c r="L533" s="3"/>
      <c r="M533" s="3"/>
      <c r="N533" s="287"/>
    </row>
    <row r="534" spans="1:14" ht="12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</row>
    <row r="535" spans="1:14" ht="12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</row>
    <row r="536" spans="1:14" ht="12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</row>
    <row r="537" spans="1:14" ht="12.75">
      <c r="A537" s="14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</row>
    <row r="538" spans="1:14" ht="12.75">
      <c r="A538" s="3"/>
      <c r="B538" s="3"/>
      <c r="C538" s="106"/>
      <c r="D538" s="3"/>
      <c r="E538" s="3"/>
      <c r="F538" s="3"/>
      <c r="G538" s="3"/>
      <c r="H538" s="3"/>
      <c r="I538" s="3"/>
      <c r="J538" s="3"/>
      <c r="K538" s="106"/>
      <c r="L538" s="3"/>
      <c r="M538" s="3"/>
      <c r="N538" s="3"/>
    </row>
    <row r="539" spans="1:14" ht="12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</row>
    <row r="540" spans="1:14" ht="12.75">
      <c r="A540" s="14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</row>
    <row r="541" spans="1:14" ht="12.75">
      <c r="A541" s="3"/>
      <c r="B541" s="3"/>
      <c r="C541" s="106"/>
      <c r="D541" s="3"/>
      <c r="E541" s="3"/>
      <c r="F541" s="3"/>
      <c r="G541" s="3"/>
      <c r="H541" s="3"/>
      <c r="I541" s="3"/>
      <c r="J541" s="3"/>
      <c r="K541" s="106"/>
      <c r="L541" s="3"/>
      <c r="M541" s="3"/>
      <c r="N541" s="3"/>
    </row>
  </sheetData>
  <mergeCells count="524">
    <mergeCell ref="P177:Q177"/>
    <mergeCell ref="P178:Q178"/>
    <mergeCell ref="P179:Q179"/>
    <mergeCell ref="P180:Q180"/>
    <mergeCell ref="A451:B451"/>
    <mergeCell ref="A452:B452"/>
    <mergeCell ref="A453:B453"/>
    <mergeCell ref="A454:B454"/>
    <mergeCell ref="A449:B450"/>
    <mergeCell ref="C449:F449"/>
    <mergeCell ref="G449:L449"/>
    <mergeCell ref="M449:N450"/>
    <mergeCell ref="G450:H450"/>
    <mergeCell ref="I450:J450"/>
    <mergeCell ref="K450:L450"/>
    <mergeCell ref="I411:J414"/>
    <mergeCell ref="K411:L414"/>
    <mergeCell ref="A411:B416"/>
    <mergeCell ref="A417:B417"/>
    <mergeCell ref="A530:B530"/>
    <mergeCell ref="A531:B531"/>
    <mergeCell ref="A532:B532"/>
    <mergeCell ref="A533:B533"/>
    <mergeCell ref="C528:F528"/>
    <mergeCell ref="G528:L528"/>
    <mergeCell ref="M528:N529"/>
    <mergeCell ref="G529:H529"/>
    <mergeCell ref="I529:J529"/>
    <mergeCell ref="K529:L529"/>
    <mergeCell ref="A519:B519"/>
    <mergeCell ref="A520:B520"/>
    <mergeCell ref="A521:B521"/>
    <mergeCell ref="A528:B529"/>
    <mergeCell ref="A515:B515"/>
    <mergeCell ref="A516:B516"/>
    <mergeCell ref="A517:B517"/>
    <mergeCell ref="A518:B518"/>
    <mergeCell ref="A511:B511"/>
    <mergeCell ref="A512:B512"/>
    <mergeCell ref="A513:B513"/>
    <mergeCell ref="A514:B514"/>
    <mergeCell ref="A507:B507"/>
    <mergeCell ref="A508:B508"/>
    <mergeCell ref="A509:B509"/>
    <mergeCell ref="A510:B510"/>
    <mergeCell ref="A503:B503"/>
    <mergeCell ref="A504:B504"/>
    <mergeCell ref="A505:B505"/>
    <mergeCell ref="A506:B506"/>
    <mergeCell ref="A499:B499"/>
    <mergeCell ref="A500:B500"/>
    <mergeCell ref="A501:B501"/>
    <mergeCell ref="A502:B502"/>
    <mergeCell ref="AG134:AH134"/>
    <mergeCell ref="AB135:AC135"/>
    <mergeCell ref="A497:B497"/>
    <mergeCell ref="A498:B498"/>
    <mergeCell ref="M411:N414"/>
    <mergeCell ref="C416:F416"/>
    <mergeCell ref="M416:N416"/>
    <mergeCell ref="A436:B436"/>
    <mergeCell ref="C411:F412"/>
    <mergeCell ref="G411:H414"/>
    <mergeCell ref="AB138:AC138"/>
    <mergeCell ref="AG138:AH138"/>
    <mergeCell ref="AB136:AC136"/>
    <mergeCell ref="AG136:AH136"/>
    <mergeCell ref="AB137:AC137"/>
    <mergeCell ref="AG137:AH137"/>
    <mergeCell ref="O59:P59"/>
    <mergeCell ref="S59:T59"/>
    <mergeCell ref="S53:T53"/>
    <mergeCell ref="O54:P54"/>
    <mergeCell ref="S54:T54"/>
    <mergeCell ref="S58:T58"/>
    <mergeCell ref="S57:T57"/>
    <mergeCell ref="AG135:AH135"/>
    <mergeCell ref="S55:T55"/>
    <mergeCell ref="S56:T56"/>
    <mergeCell ref="AG131:AH131"/>
    <mergeCell ref="AB132:AC132"/>
    <mergeCell ref="AG132:AH132"/>
    <mergeCell ref="AB133:AC133"/>
    <mergeCell ref="AG133:AH133"/>
    <mergeCell ref="S65:T65"/>
    <mergeCell ref="S60:T60"/>
    <mergeCell ref="P423:Q423"/>
    <mergeCell ref="AC100:AD100"/>
    <mergeCell ref="AC101:AD101"/>
    <mergeCell ref="AC102:AD102"/>
    <mergeCell ref="AC103:AD103"/>
    <mergeCell ref="AC104:AD104"/>
    <mergeCell ref="AC105:AD105"/>
    <mergeCell ref="AC106:AD106"/>
    <mergeCell ref="AB131:AC131"/>
    <mergeCell ref="AB134:AC134"/>
    <mergeCell ref="P419:Q419"/>
    <mergeCell ref="P420:Q420"/>
    <mergeCell ref="P421:Q421"/>
    <mergeCell ref="P422:Q422"/>
    <mergeCell ref="P415:Q415"/>
    <mergeCell ref="P416:Q416"/>
    <mergeCell ref="P417:Q417"/>
    <mergeCell ref="P418:Q418"/>
    <mergeCell ref="A373:B373"/>
    <mergeCell ref="A374:B374"/>
    <mergeCell ref="A375:B375"/>
    <mergeCell ref="A376:B376"/>
    <mergeCell ref="M371:N372"/>
    <mergeCell ref="G372:H372"/>
    <mergeCell ref="I372:J372"/>
    <mergeCell ref="K372:L372"/>
    <mergeCell ref="A364:B364"/>
    <mergeCell ref="A371:B372"/>
    <mergeCell ref="C371:F371"/>
    <mergeCell ref="G371:L371"/>
    <mergeCell ref="A360:B360"/>
    <mergeCell ref="A361:B361"/>
    <mergeCell ref="A362:B362"/>
    <mergeCell ref="A363:B363"/>
    <mergeCell ref="A356:B356"/>
    <mergeCell ref="A357:B357"/>
    <mergeCell ref="A358:B358"/>
    <mergeCell ref="A359:B359"/>
    <mergeCell ref="A352:B352"/>
    <mergeCell ref="A353:B353"/>
    <mergeCell ref="A354:B354"/>
    <mergeCell ref="A355:B355"/>
    <mergeCell ref="A348:B348"/>
    <mergeCell ref="A349:B349"/>
    <mergeCell ref="A350:B350"/>
    <mergeCell ref="A351:B351"/>
    <mergeCell ref="A339:B339"/>
    <mergeCell ref="A340:B340"/>
    <mergeCell ref="A341:B341"/>
    <mergeCell ref="A342:B342"/>
    <mergeCell ref="K333:L336"/>
    <mergeCell ref="M333:N336"/>
    <mergeCell ref="C338:F338"/>
    <mergeCell ref="M338:N338"/>
    <mergeCell ref="A333:B338"/>
    <mergeCell ref="C333:F334"/>
    <mergeCell ref="G333:H336"/>
    <mergeCell ref="I333:J336"/>
    <mergeCell ref="A292:B292"/>
    <mergeCell ref="A293:B293"/>
    <mergeCell ref="A294:B294"/>
    <mergeCell ref="A295:B295"/>
    <mergeCell ref="G290:L290"/>
    <mergeCell ref="M290:N291"/>
    <mergeCell ref="G291:H291"/>
    <mergeCell ref="I291:J291"/>
    <mergeCell ref="K291:L291"/>
    <mergeCell ref="A282:B282"/>
    <mergeCell ref="A283:B283"/>
    <mergeCell ref="A290:B291"/>
    <mergeCell ref="C290:F290"/>
    <mergeCell ref="A278:B278"/>
    <mergeCell ref="A279:B279"/>
    <mergeCell ref="A280:B280"/>
    <mergeCell ref="A281:B281"/>
    <mergeCell ref="A274:B274"/>
    <mergeCell ref="A275:B275"/>
    <mergeCell ref="A276:B276"/>
    <mergeCell ref="A277:B277"/>
    <mergeCell ref="A270:B270"/>
    <mergeCell ref="A271:B271"/>
    <mergeCell ref="A272:B272"/>
    <mergeCell ref="A273:B273"/>
    <mergeCell ref="A266:B266"/>
    <mergeCell ref="A267:B267"/>
    <mergeCell ref="A268:B268"/>
    <mergeCell ref="A269:B269"/>
    <mergeCell ref="A262:B262"/>
    <mergeCell ref="A263:B263"/>
    <mergeCell ref="A264:B264"/>
    <mergeCell ref="A265:B265"/>
    <mergeCell ref="A258:B258"/>
    <mergeCell ref="A259:B259"/>
    <mergeCell ref="A260:B260"/>
    <mergeCell ref="A261:B261"/>
    <mergeCell ref="K252:L255"/>
    <mergeCell ref="M252:N255"/>
    <mergeCell ref="C257:F257"/>
    <mergeCell ref="M257:N257"/>
    <mergeCell ref="A252:B257"/>
    <mergeCell ref="C252:F253"/>
    <mergeCell ref="G252:H255"/>
    <mergeCell ref="I252:J255"/>
    <mergeCell ref="A211:B211"/>
    <mergeCell ref="A212:B212"/>
    <mergeCell ref="A213:B213"/>
    <mergeCell ref="A214:B214"/>
    <mergeCell ref="G209:L209"/>
    <mergeCell ref="M209:N210"/>
    <mergeCell ref="G210:H210"/>
    <mergeCell ref="I210:J210"/>
    <mergeCell ref="K210:L210"/>
    <mergeCell ref="A202:B202"/>
    <mergeCell ref="A209:B210"/>
    <mergeCell ref="C209:F209"/>
    <mergeCell ref="K171:L174"/>
    <mergeCell ref="G177:H177"/>
    <mergeCell ref="G178:H178"/>
    <mergeCell ref="G179:H179"/>
    <mergeCell ref="G180:H180"/>
    <mergeCell ref="G181:H181"/>
    <mergeCell ref="G182:H182"/>
    <mergeCell ref="M171:N174"/>
    <mergeCell ref="C176:F176"/>
    <mergeCell ref="M176:N176"/>
    <mergeCell ref="A171:B176"/>
    <mergeCell ref="C171:F172"/>
    <mergeCell ref="G171:H174"/>
    <mergeCell ref="I171:J174"/>
    <mergeCell ref="A139:B139"/>
    <mergeCell ref="A140:B140"/>
    <mergeCell ref="A141:B141"/>
    <mergeCell ref="A142:B142"/>
    <mergeCell ref="G137:L137"/>
    <mergeCell ref="M137:N138"/>
    <mergeCell ref="G138:H138"/>
    <mergeCell ref="I138:J138"/>
    <mergeCell ref="K138:L138"/>
    <mergeCell ref="A129:B129"/>
    <mergeCell ref="A130:B130"/>
    <mergeCell ref="A137:B138"/>
    <mergeCell ref="C137:F137"/>
    <mergeCell ref="A125:B125"/>
    <mergeCell ref="A126:B126"/>
    <mergeCell ref="A127:B127"/>
    <mergeCell ref="A128:B128"/>
    <mergeCell ref="A121:B121"/>
    <mergeCell ref="A122:B122"/>
    <mergeCell ref="A123:B123"/>
    <mergeCell ref="A124:B124"/>
    <mergeCell ref="A117:B117"/>
    <mergeCell ref="A118:B118"/>
    <mergeCell ref="A119:B119"/>
    <mergeCell ref="A120:B120"/>
    <mergeCell ref="A113:B113"/>
    <mergeCell ref="A114:B114"/>
    <mergeCell ref="A115:B115"/>
    <mergeCell ref="A116:B116"/>
    <mergeCell ref="A109:B109"/>
    <mergeCell ref="A110:B110"/>
    <mergeCell ref="A111:B111"/>
    <mergeCell ref="A112:B112"/>
    <mergeCell ref="A105:B105"/>
    <mergeCell ref="A106:B106"/>
    <mergeCell ref="A107:B107"/>
    <mergeCell ref="A108:B108"/>
    <mergeCell ref="I99:J102"/>
    <mergeCell ref="K99:L102"/>
    <mergeCell ref="M99:N102"/>
    <mergeCell ref="C104:F104"/>
    <mergeCell ref="M104:N104"/>
    <mergeCell ref="A61:B61"/>
    <mergeCell ref="A99:B104"/>
    <mergeCell ref="C99:F100"/>
    <mergeCell ref="G99:H102"/>
    <mergeCell ref="C56:F56"/>
    <mergeCell ref="G56:L56"/>
    <mergeCell ref="A58:B58"/>
    <mergeCell ref="M56:N57"/>
    <mergeCell ref="G57:H57"/>
    <mergeCell ref="I57:J57"/>
    <mergeCell ref="K57:L57"/>
    <mergeCell ref="A59:B59"/>
    <mergeCell ref="A60:B60"/>
    <mergeCell ref="A49:B49"/>
    <mergeCell ref="A45:B45"/>
    <mergeCell ref="A46:B46"/>
    <mergeCell ref="A47:B47"/>
    <mergeCell ref="A48:B48"/>
    <mergeCell ref="A56:B57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M18:N21"/>
    <mergeCell ref="M23:N23"/>
    <mergeCell ref="A24:B24"/>
    <mergeCell ref="G18:H21"/>
    <mergeCell ref="I18:J21"/>
    <mergeCell ref="K18:L21"/>
    <mergeCell ref="C18:F19"/>
    <mergeCell ref="C23:F23"/>
    <mergeCell ref="A18:B23"/>
    <mergeCell ref="P20:Q20"/>
    <mergeCell ref="P21:Q21"/>
    <mergeCell ref="P22:Q22"/>
    <mergeCell ref="O65:P65"/>
    <mergeCell ref="O57:P57"/>
    <mergeCell ref="O60:P60"/>
    <mergeCell ref="O55:P55"/>
    <mergeCell ref="O58:P58"/>
    <mergeCell ref="O56:P56"/>
    <mergeCell ref="O53:P53"/>
    <mergeCell ref="O66:P66"/>
    <mergeCell ref="S66:T66"/>
    <mergeCell ref="O67:P67"/>
    <mergeCell ref="S67:T67"/>
    <mergeCell ref="O68:P68"/>
    <mergeCell ref="S68:T68"/>
    <mergeCell ref="O69:P69"/>
    <mergeCell ref="S69:T69"/>
    <mergeCell ref="O70:P70"/>
    <mergeCell ref="S70:T70"/>
    <mergeCell ref="O71:P71"/>
    <mergeCell ref="S71:T71"/>
    <mergeCell ref="O72:P72"/>
    <mergeCell ref="S72:T72"/>
    <mergeCell ref="P101:Q101"/>
    <mergeCell ref="P414:Q414"/>
    <mergeCell ref="P173:Q173"/>
    <mergeCell ref="P174:Q174"/>
    <mergeCell ref="P175:Q175"/>
    <mergeCell ref="P176:Q176"/>
    <mergeCell ref="P181:Q181"/>
    <mergeCell ref="P182:Q182"/>
    <mergeCell ref="P102:Q102"/>
    <mergeCell ref="O145:P145"/>
    <mergeCell ref="S145:T145"/>
    <mergeCell ref="O146:P146"/>
    <mergeCell ref="S146:T146"/>
    <mergeCell ref="P103:Q103"/>
    <mergeCell ref="P104:Q104"/>
    <mergeCell ref="P105:Q105"/>
    <mergeCell ref="P106:Q106"/>
    <mergeCell ref="P107:Q107"/>
    <mergeCell ref="O147:P147"/>
    <mergeCell ref="S147:T147"/>
    <mergeCell ref="O148:P148"/>
    <mergeCell ref="S148:T148"/>
    <mergeCell ref="O149:P149"/>
    <mergeCell ref="S149:T149"/>
    <mergeCell ref="O150:P150"/>
    <mergeCell ref="S150:T150"/>
    <mergeCell ref="O151:P151"/>
    <mergeCell ref="S151:T151"/>
    <mergeCell ref="G183:H183"/>
    <mergeCell ref="G184:H184"/>
    <mergeCell ref="I177:J177"/>
    <mergeCell ref="I178:J178"/>
    <mergeCell ref="I179:J179"/>
    <mergeCell ref="I180:J180"/>
    <mergeCell ref="I181:J181"/>
    <mergeCell ref="I182:J182"/>
    <mergeCell ref="G190:H190"/>
    <mergeCell ref="G191:H191"/>
    <mergeCell ref="G192:H192"/>
    <mergeCell ref="G185:H185"/>
    <mergeCell ref="G186:H186"/>
    <mergeCell ref="G187:H187"/>
    <mergeCell ref="G188:H188"/>
    <mergeCell ref="G194:H194"/>
    <mergeCell ref="G195:H195"/>
    <mergeCell ref="G196:H196"/>
    <mergeCell ref="G197:H197"/>
    <mergeCell ref="G198:H198"/>
    <mergeCell ref="G199:H199"/>
    <mergeCell ref="G200:H200"/>
    <mergeCell ref="G201:H201"/>
    <mergeCell ref="I183:J183"/>
    <mergeCell ref="I184:J184"/>
    <mergeCell ref="I185:J185"/>
    <mergeCell ref="I186:J186"/>
    <mergeCell ref="I187:J187"/>
    <mergeCell ref="I188:J188"/>
    <mergeCell ref="I189:J189"/>
    <mergeCell ref="I190:J190"/>
    <mergeCell ref="I191:J191"/>
    <mergeCell ref="I192:J192"/>
    <mergeCell ref="I193:J193"/>
    <mergeCell ref="I194:J194"/>
    <mergeCell ref="I195:J195"/>
    <mergeCell ref="I196:J196"/>
    <mergeCell ref="I197:J197"/>
    <mergeCell ref="I198:J198"/>
    <mergeCell ref="I199:J199"/>
    <mergeCell ref="I200:J200"/>
    <mergeCell ref="I201:J201"/>
    <mergeCell ref="K177:L177"/>
    <mergeCell ref="K178:L178"/>
    <mergeCell ref="K179:L179"/>
    <mergeCell ref="K180:L180"/>
    <mergeCell ref="K181:L181"/>
    <mergeCell ref="K182:L182"/>
    <mergeCell ref="K183:L183"/>
    <mergeCell ref="K184:L184"/>
    <mergeCell ref="K185:L185"/>
    <mergeCell ref="K186:L186"/>
    <mergeCell ref="K187:L187"/>
    <mergeCell ref="K188:L188"/>
    <mergeCell ref="K189:L189"/>
    <mergeCell ref="K190:L190"/>
    <mergeCell ref="K191:L191"/>
    <mergeCell ref="K192:L192"/>
    <mergeCell ref="K193:L193"/>
    <mergeCell ref="K194:L194"/>
    <mergeCell ref="K195:L195"/>
    <mergeCell ref="K196:L196"/>
    <mergeCell ref="K197:L197"/>
    <mergeCell ref="K198:L198"/>
    <mergeCell ref="K199:L199"/>
    <mergeCell ref="K200:L200"/>
    <mergeCell ref="K201:L201"/>
    <mergeCell ref="C212:D212"/>
    <mergeCell ref="C213:D213"/>
    <mergeCell ref="G211:H211"/>
    <mergeCell ref="G212:H212"/>
    <mergeCell ref="G213:H213"/>
    <mergeCell ref="K211:L211"/>
    <mergeCell ref="K212:L212"/>
    <mergeCell ref="K213:L213"/>
    <mergeCell ref="C214:D214"/>
    <mergeCell ref="E211:F211"/>
    <mergeCell ref="C211:D211"/>
    <mergeCell ref="E212:F212"/>
    <mergeCell ref="E213:F213"/>
    <mergeCell ref="E214:F214"/>
    <mergeCell ref="G214:H214"/>
    <mergeCell ref="I211:J211"/>
    <mergeCell ref="I212:J212"/>
    <mergeCell ref="I213:J213"/>
    <mergeCell ref="I214:J214"/>
    <mergeCell ref="K214:L214"/>
    <mergeCell ref="G193:H193"/>
    <mergeCell ref="G189:H189"/>
    <mergeCell ref="S371:T371"/>
    <mergeCell ref="P341:Q341"/>
    <mergeCell ref="P342:Q342"/>
    <mergeCell ref="P343:Q343"/>
    <mergeCell ref="P337:Q337"/>
    <mergeCell ref="P338:Q338"/>
    <mergeCell ref="P339:Q339"/>
    <mergeCell ref="S372:T372"/>
    <mergeCell ref="S368:T368"/>
    <mergeCell ref="O369:P369"/>
    <mergeCell ref="S369:T369"/>
    <mergeCell ref="O370:P370"/>
    <mergeCell ref="S370:T370"/>
    <mergeCell ref="O368:P368"/>
    <mergeCell ref="O371:P371"/>
    <mergeCell ref="S375:T375"/>
    <mergeCell ref="O373:P373"/>
    <mergeCell ref="S373:T373"/>
    <mergeCell ref="O374:P374"/>
    <mergeCell ref="S374:T374"/>
    <mergeCell ref="O375:P375"/>
    <mergeCell ref="P340:Q340"/>
    <mergeCell ref="A418:B418"/>
    <mergeCell ref="A419:B419"/>
    <mergeCell ref="A420:B420"/>
    <mergeCell ref="O372:P372"/>
    <mergeCell ref="A343:B343"/>
    <mergeCell ref="A344:B344"/>
    <mergeCell ref="A345:B345"/>
    <mergeCell ref="A346:B346"/>
    <mergeCell ref="A347:B347"/>
    <mergeCell ref="A421:B421"/>
    <mergeCell ref="A428:B428"/>
    <mergeCell ref="A429:B429"/>
    <mergeCell ref="A422:B422"/>
    <mergeCell ref="A423:B423"/>
    <mergeCell ref="A424:B424"/>
    <mergeCell ref="A425:B425"/>
    <mergeCell ref="A440:B440"/>
    <mergeCell ref="A441:B441"/>
    <mergeCell ref="A442:B442"/>
    <mergeCell ref="A434:B434"/>
    <mergeCell ref="A435:B435"/>
    <mergeCell ref="A437:B437"/>
    <mergeCell ref="A438:B438"/>
    <mergeCell ref="P108:Q108"/>
    <mergeCell ref="P109:Q109"/>
    <mergeCell ref="P110:Q110"/>
    <mergeCell ref="A439:B439"/>
    <mergeCell ref="A430:B430"/>
    <mergeCell ref="A431:B431"/>
    <mergeCell ref="A432:B432"/>
    <mergeCell ref="A433:B433"/>
    <mergeCell ref="A426:B426"/>
    <mergeCell ref="A427:B427"/>
    <mergeCell ref="Q254:R254"/>
    <mergeCell ref="Q255:R255"/>
    <mergeCell ref="Q256:R256"/>
    <mergeCell ref="Q257:R257"/>
    <mergeCell ref="Q258:R258"/>
    <mergeCell ref="Q259:R259"/>
    <mergeCell ref="Q260:R260"/>
    <mergeCell ref="O285:Q285"/>
    <mergeCell ref="T285:U285"/>
    <mergeCell ref="O286:Q286"/>
    <mergeCell ref="T286:U286"/>
    <mergeCell ref="O287:Q287"/>
    <mergeCell ref="T287:U287"/>
    <mergeCell ref="O288:Q288"/>
    <mergeCell ref="T288:U288"/>
    <mergeCell ref="O289:Q289"/>
    <mergeCell ref="T289:U289"/>
    <mergeCell ref="O292:Q292"/>
    <mergeCell ref="T292:U292"/>
    <mergeCell ref="O290:Q290"/>
    <mergeCell ref="T290:U290"/>
    <mergeCell ref="O291:Q291"/>
    <mergeCell ref="T291:U291"/>
  </mergeCells>
  <printOptions/>
  <pageMargins left="0.8" right="0.16" top="0.63" bottom="1" header="0.5" footer="0.5"/>
  <pageSetup horizontalDpi="600" verticalDpi="600" orientation="portrait" paperSize="9" scale="65" r:id="rId2"/>
  <rowBreaks count="5" manualBreakCount="5">
    <brk id="80" max="255" man="1"/>
    <brk id="152" max="50" man="1"/>
    <brk id="230" max="50" man="1"/>
    <brk id="315" max="255" man="1"/>
    <brk id="392" max="255" man="1"/>
  </rowBreaks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FKPVAZ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GustinovaTK</dc:creator>
  <cp:keywords/>
  <dc:description/>
  <cp:lastModifiedBy>drobzheva</cp:lastModifiedBy>
  <cp:lastPrinted>2012-12-27T05:38:02Z</cp:lastPrinted>
  <dcterms:created xsi:type="dcterms:W3CDTF">2009-06-15T08:12:47Z</dcterms:created>
  <dcterms:modified xsi:type="dcterms:W3CDTF">2013-03-14T11:01:49Z</dcterms:modified>
  <cp:category/>
  <cp:version/>
  <cp:contentType/>
  <cp:contentStatus/>
</cp:coreProperties>
</file>